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uca\Desktop\"/>
    </mc:Choice>
  </mc:AlternateContent>
  <bookViews>
    <workbookView xWindow="240" yWindow="75" windowWidth="50805" windowHeight="26865"/>
  </bookViews>
  <sheets>
    <sheet name="Contatori anni 2010-2015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70" i="1" l="1"/>
  <c r="Y70" i="1"/>
  <c r="Z5" i="1" l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4" i="1"/>
  <c r="S75" i="1"/>
  <c r="S74" i="1"/>
  <c r="S76" i="1" s="1"/>
  <c r="S73" i="1"/>
  <c r="Q74" i="1"/>
  <c r="Q73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Q75" i="1"/>
</calcChain>
</file>

<file path=xl/sharedStrings.xml><?xml version="1.0" encoding="utf-8"?>
<sst xmlns="http://schemas.openxmlformats.org/spreadsheetml/2006/main" count="373" uniqueCount="298">
  <si>
    <t>Aficio MP 2550</t>
  </si>
  <si>
    <t>Aficio MP 7001</t>
  </si>
  <si>
    <t>Aficio MP 6001</t>
  </si>
  <si>
    <t>Aficio SP C820DN</t>
  </si>
  <si>
    <t>IS 2245</t>
  </si>
  <si>
    <t>Aficio SP 8200DN</t>
  </si>
  <si>
    <t>Aficio MP C5000</t>
  </si>
  <si>
    <t>Aficio MP 5000</t>
  </si>
  <si>
    <t>Aficio MP C4000</t>
  </si>
  <si>
    <t>Aficio MP C3300</t>
  </si>
  <si>
    <t>IS 2425</t>
  </si>
  <si>
    <t>Aficio MP 4000</t>
  </si>
  <si>
    <t>Aficio MP 3350</t>
  </si>
  <si>
    <t>Aficio MP 2550B</t>
  </si>
  <si>
    <t>mfc-dsp0</t>
  </si>
  <si>
    <t>mfc-vsp2</t>
  </si>
  <si>
    <t>mfc-vsp1</t>
  </si>
  <si>
    <t>mfc-vsp0</t>
  </si>
  <si>
    <t>ColourPrinterVSP</t>
  </si>
  <si>
    <t>mfc-vlp-pp</t>
  </si>
  <si>
    <t>print-bib1-2</t>
  </si>
  <si>
    <t>print-bib0-1</t>
  </si>
  <si>
    <t>print-bib-2ndfloor</t>
  </si>
  <si>
    <t>print-vasco1</t>
  </si>
  <si>
    <t>mfc-law1</t>
  </si>
  <si>
    <t>mfc-scan-copy</t>
  </si>
  <si>
    <t>mfc-trm-1</t>
  </si>
  <si>
    <t>mfc-vmf0</t>
  </si>
  <si>
    <t>mfc-trm-vsf</t>
  </si>
  <si>
    <t>print-vasco2</t>
  </si>
  <si>
    <t>mfc-rsc3</t>
  </si>
  <si>
    <t>mfc-sa1</t>
  </si>
  <si>
    <t>mfc-vr1</t>
  </si>
  <si>
    <t>mfc-bib0-2</t>
  </si>
  <si>
    <t>mfc-vsf1</t>
  </si>
  <si>
    <t>mfc-hec-2</t>
  </si>
  <si>
    <t>mfc-sps2</t>
  </si>
  <si>
    <t>mfc-prot</t>
  </si>
  <si>
    <t>mfc-bib1-2</t>
  </si>
  <si>
    <t>mfc-hec-1</t>
  </si>
  <si>
    <t>mfc-vmf1</t>
  </si>
  <si>
    <t>mfc-bib1-3</t>
  </si>
  <si>
    <t>mfc-vill</t>
  </si>
  <si>
    <t>mfc-vlf2</t>
  </si>
  <si>
    <t>mfc-law3</t>
  </si>
  <si>
    <t>mfc-cb</t>
  </si>
  <si>
    <t>mfc-bib1</t>
  </si>
  <si>
    <t>mfc-bib0-1</t>
  </si>
  <si>
    <t>mfc-rsc1-1</t>
  </si>
  <si>
    <t>mfc-sf1</t>
  </si>
  <si>
    <t>mfc-sps1</t>
  </si>
  <si>
    <t>mfc-presid</t>
  </si>
  <si>
    <t>mfc-sf2</t>
  </si>
  <si>
    <t>mfc-hecvill</t>
  </si>
  <si>
    <t>print-trm-vsf</t>
  </si>
  <si>
    <t>mfc-bib1-1</t>
  </si>
  <si>
    <t>mfc-vlfdep</t>
  </si>
  <si>
    <t>mfc-vmf-pt</t>
  </si>
  <si>
    <t>mfc-csd-pt</t>
  </si>
  <si>
    <t>mfc-vlf0</t>
  </si>
  <si>
    <t>infotec-cs</t>
  </si>
  <si>
    <t>mfc-lab-casale</t>
  </si>
  <si>
    <t>mfc-vp2</t>
  </si>
  <si>
    <t>mfc-vp1</t>
  </si>
  <si>
    <t>M6594400557</t>
  </si>
  <si>
    <t>V7002500009</t>
  </si>
  <si>
    <t>M5593500153</t>
  </si>
  <si>
    <t>V6993600056</t>
  </si>
  <si>
    <t>S4906220015</t>
  </si>
  <si>
    <t>9N93060052</t>
  </si>
  <si>
    <t>S3786300489</t>
  </si>
  <si>
    <t>S3786300788</t>
  </si>
  <si>
    <t>S3786300593</t>
  </si>
  <si>
    <t>S3786300482</t>
  </si>
  <si>
    <t>V7093300128</t>
  </si>
  <si>
    <t>M6584201687</t>
  </si>
  <si>
    <t>V7093600024</t>
  </si>
  <si>
    <t>V1393400702</t>
  </si>
  <si>
    <t>V7093600063</t>
  </si>
  <si>
    <t>M5793400199</t>
  </si>
  <si>
    <t>S3786300539</t>
  </si>
  <si>
    <t>V1293600025</t>
  </si>
  <si>
    <t>V1393600075</t>
  </si>
  <si>
    <t>M6594700308</t>
  </si>
  <si>
    <t>M5793400158</t>
  </si>
  <si>
    <t>V7093300118</t>
  </si>
  <si>
    <t>V1293600020</t>
  </si>
  <si>
    <t>V1393600084</t>
  </si>
  <si>
    <t>V1594700306</t>
  </si>
  <si>
    <t>9D16870067</t>
  </si>
  <si>
    <t>M5793400161</t>
  </si>
  <si>
    <t>M5593400620</t>
  </si>
  <si>
    <t>V1293600046</t>
  </si>
  <si>
    <t>V1594601111</t>
  </si>
  <si>
    <t>M6594500230</t>
  </si>
  <si>
    <t>M6394700507</t>
  </si>
  <si>
    <t>M5793500369</t>
  </si>
  <si>
    <t>M5793500384</t>
  </si>
  <si>
    <t>M6394700572</t>
  </si>
  <si>
    <t>M5793400198</t>
  </si>
  <si>
    <t>V1393600091</t>
  </si>
  <si>
    <t>V1594400228</t>
  </si>
  <si>
    <t>M6394700566</t>
  </si>
  <si>
    <t>V1594601076</t>
  </si>
  <si>
    <t>M6594700912</t>
  </si>
  <si>
    <t>M6594400568</t>
  </si>
  <si>
    <t>S3796900572</t>
  </si>
  <si>
    <t>V1594700305</t>
  </si>
  <si>
    <t>M6594700898</t>
  </si>
  <si>
    <t>M6594400183</t>
  </si>
  <si>
    <t>M6594400181</t>
  </si>
  <si>
    <t>M5793500383</t>
  </si>
  <si>
    <t>M6394700561</t>
  </si>
  <si>
    <t>V1594700299</t>
  </si>
  <si>
    <t>M6594700929</t>
  </si>
  <si>
    <t>M6594700790</t>
  </si>
  <si>
    <t>S4906220148</t>
  </si>
  <si>
    <t>V1504200596</t>
  </si>
  <si>
    <t>V1594700862</t>
  </si>
  <si>
    <t>M6494700030</t>
  </si>
  <si>
    <t>V1594700869</t>
  </si>
  <si>
    <t>B/W</t>
  </si>
  <si>
    <t>mfc-pi</t>
  </si>
  <si>
    <t>mfc-man-sch</t>
  </si>
  <si>
    <t>mfc-sa-1</t>
  </si>
  <si>
    <t>mfc-sa-2</t>
  </si>
  <si>
    <t>mfc-sa-3</t>
  </si>
  <si>
    <t>mfc-chsup-1</t>
  </si>
  <si>
    <t>mfc-col-bib</t>
  </si>
  <si>
    <t>mfc-paola-1</t>
  </si>
  <si>
    <t>mfc-paola-2</t>
  </si>
  <si>
    <t>mfc-paola-3</t>
  </si>
  <si>
    <t>mfc-sa-4</t>
  </si>
  <si>
    <t>mfc-sa-5</t>
  </si>
  <si>
    <t>mfc-sa-6</t>
  </si>
  <si>
    <t>mfc-sa-7</t>
  </si>
  <si>
    <t>print-col-divry</t>
  </si>
  <si>
    <t>print-col-segr</t>
  </si>
  <si>
    <t>San Paolo - 2° Piano</t>
  </si>
  <si>
    <t>Villa Raimondi - 1° Piano</t>
  </si>
  <si>
    <t>Bib. Stanza Copie</t>
  </si>
  <si>
    <t>Bib. Stanza Copie OCR</t>
  </si>
  <si>
    <t>Bib. Esterni</t>
  </si>
  <si>
    <t>Bib. Uffici periodici - 2° Piano</t>
  </si>
  <si>
    <t>Bib. Uffici - 1° Piano</t>
  </si>
  <si>
    <t>Badia Chiostro Superiore</t>
  </si>
  <si>
    <t>Badia Ex Logistico</t>
  </si>
  <si>
    <t>Bib. Colore - 2° Piano</t>
  </si>
  <si>
    <t>Convento - Piano Terra</t>
  </si>
  <si>
    <t>San Paolo - 2° Piano Ex Padri</t>
  </si>
  <si>
    <t>Schifanoia - Sottoscala</t>
  </si>
  <si>
    <t>Schifanoia - Storia Colore</t>
  </si>
  <si>
    <t>Villino - 1° Piano</t>
  </si>
  <si>
    <t>Casale - Seminiterrato</t>
  </si>
  <si>
    <t>Schifanoia Legge - 1° Piano</t>
  </si>
  <si>
    <t>Casale - 1° Piano</t>
  </si>
  <si>
    <t>Schifanoia - Mansarda</t>
  </si>
  <si>
    <t>Aficio MP C3501</t>
  </si>
  <si>
    <t>V9423700358</t>
  </si>
  <si>
    <t>Villa Paola - EDU0</t>
  </si>
  <si>
    <t>Villa Paola - Piano Terra</t>
  </si>
  <si>
    <t>Villa Paola - 1° Piano</t>
  </si>
  <si>
    <t>Poggiolo Patrimonio - 2° Piano</t>
  </si>
  <si>
    <t>Badia Presidenza</t>
  </si>
  <si>
    <t>Badia Protocollo</t>
  </si>
  <si>
    <t>La Fonte - 1° Piano</t>
  </si>
  <si>
    <t>Convento - 1° Piano</t>
  </si>
  <si>
    <t>Badia Corridoio Banca Colore</t>
  </si>
  <si>
    <t>Salviati Archivi Storici Lobby</t>
  </si>
  <si>
    <t>Salviati Archivi Storici Sott.</t>
  </si>
  <si>
    <t>Aficio MP C3002</t>
  </si>
  <si>
    <t>W492K702734</t>
  </si>
  <si>
    <t>Salviati - 2° Piano Rialzato</t>
  </si>
  <si>
    <t>Aficio MP 3352</t>
  </si>
  <si>
    <t>W683K600406</t>
  </si>
  <si>
    <t>Salviati - 1° Piano</t>
  </si>
  <si>
    <t>Aficio MP C3503</t>
  </si>
  <si>
    <t>E163K500061</t>
  </si>
  <si>
    <t>Salviati Real Estate - 1° Piano</t>
  </si>
  <si>
    <t>Salviati Budget e Fin. - 1° Piano</t>
  </si>
  <si>
    <t>Salviati Stalle Com. Unit</t>
  </si>
  <si>
    <t>Bib. Multifunzione - 2° Piano</t>
  </si>
  <si>
    <t>San Felice - Piano Terra</t>
  </si>
  <si>
    <t>San Felice - 1° Piano</t>
  </si>
  <si>
    <t>Badia Scienze Politiche - 1° Piano</t>
  </si>
  <si>
    <t>Badia Scienze Politiche - 2° Piano</t>
  </si>
  <si>
    <t>Badia Corridoio Banca OCR</t>
  </si>
  <si>
    <t>Schifanoia Sala Terminali OCR</t>
  </si>
  <si>
    <t>Casale Ingresso</t>
  </si>
  <si>
    <t>La Fonte - Sottosuolo</t>
  </si>
  <si>
    <t>La Fonte - 2° Piano</t>
  </si>
  <si>
    <t>La Fonte - Depandance</t>
  </si>
  <si>
    <t>Villa Pagliaiuola - 1° Piano</t>
  </si>
  <si>
    <t>Convento - 2° Piano</t>
  </si>
  <si>
    <t>Villa Malafrasca - Piano Terra</t>
  </si>
  <si>
    <t>Villa Malafrasca - 1° Piano</t>
  </si>
  <si>
    <t>Poggiolo - 1° Piano</t>
  </si>
  <si>
    <t>Poggiolo - 2° Piano</t>
  </si>
  <si>
    <t>Villa Raimondi - Piano Terra</t>
  </si>
  <si>
    <t>Schifanoia Portineria</t>
  </si>
  <si>
    <t>San Paolo - Piano Terra</t>
  </si>
  <si>
    <t>San Paolo - 1° Piano</t>
  </si>
  <si>
    <t>Bib. Stampante Ricercatori Sott.</t>
  </si>
  <si>
    <t>Bib. Stampante - 2° Piano</t>
  </si>
  <si>
    <t>Aficio MP C305</t>
  </si>
  <si>
    <t>W793P504351</t>
  </si>
  <si>
    <t>Salviati - Segretario Generale</t>
  </si>
  <si>
    <t>Schifanoia Sala Terminali</t>
  </si>
  <si>
    <t>Badia Mansarda BF339</t>
  </si>
  <si>
    <t>E163K500082</t>
  </si>
  <si>
    <t>V1594800279</t>
  </si>
  <si>
    <t>Aficio MP C3502</t>
  </si>
  <si>
    <t>W502K800397</t>
  </si>
  <si>
    <t>W503K101029</t>
  </si>
  <si>
    <t>IS2127</t>
  </si>
  <si>
    <t>C-831MF</t>
  </si>
  <si>
    <t>IPC 2525DN</t>
  </si>
  <si>
    <t>IMPORTANT NOTES:</t>
  </si>
  <si>
    <t>CURRENT MODEL</t>
  </si>
  <si>
    <t>LOGICAL NAME</t>
  </si>
  <si>
    <t>CURRENT SERIAL NO.</t>
  </si>
  <si>
    <t>CURRENT LOCATION</t>
  </si>
  <si>
    <t>Total</t>
  </si>
  <si>
    <t>Colour</t>
  </si>
  <si>
    <t>In addition to the machines indicated above, the following need to be taken into consideration for special service reasons:</t>
  </si>
  <si>
    <t>Colour multifunction with fax (Housing Office - Filipa De Sousa)</t>
  </si>
  <si>
    <t>Colour multifunction 35 p/m (Office of Renato Elia)</t>
  </si>
  <si>
    <t>Colour printer 25 p/m (Office of Aleksic Ognjen)</t>
  </si>
  <si>
    <t>Colour printer 25 p/m (Office of Lorenzo Ghezzi)</t>
  </si>
  <si>
    <t>Colour printer 25 p/m (Office of Laura Jurisevic)</t>
  </si>
  <si>
    <t>Colour multifunctio 30 p/m (Office of Cecile Brière - Apartments)</t>
  </si>
  <si>
    <t>2015 up to 19/06/15</t>
  </si>
  <si>
    <t>Black-and-white multifunction 27 p/m (Second machine for Library externals in summer period)</t>
  </si>
  <si>
    <t>ANNEX I - REPORT ON STATISTICS OF EUI MULTIFUNCTION DEVICES FROM 2010 TO 2015</t>
  </si>
  <si>
    <t>NUMERO STANZA</t>
  </si>
  <si>
    <t>BF380</t>
  </si>
  <si>
    <t>BF399</t>
  </si>
  <si>
    <t>BF061</t>
  </si>
  <si>
    <t>BF269</t>
  </si>
  <si>
    <t>BF035</t>
  </si>
  <si>
    <t>BF372</t>
  </si>
  <si>
    <t>SF001</t>
  </si>
  <si>
    <t>BF371</t>
  </si>
  <si>
    <t>BF286</t>
  </si>
  <si>
    <t>BF353</t>
  </si>
  <si>
    <t>BF289</t>
  </si>
  <si>
    <t>BF068</t>
  </si>
  <si>
    <t>BF093</t>
  </si>
  <si>
    <t>BF362</t>
  </si>
  <si>
    <t>BF097</t>
  </si>
  <si>
    <t>BF363</t>
  </si>
  <si>
    <t>BF076</t>
  </si>
  <si>
    <t>BF111</t>
  </si>
  <si>
    <t>SD086</t>
  </si>
  <si>
    <t>SD034</t>
  </si>
  <si>
    <t>SD070</t>
  </si>
  <si>
    <t>VP047</t>
  </si>
  <si>
    <t>VP106</t>
  </si>
  <si>
    <t>VP084</t>
  </si>
  <si>
    <t>VF107</t>
  </si>
  <si>
    <t>VFD001</t>
  </si>
  <si>
    <t>VF036</t>
  </si>
  <si>
    <t>VM001</t>
  </si>
  <si>
    <t>VM033</t>
  </si>
  <si>
    <t>LP037</t>
  </si>
  <si>
    <t>VPAD01</t>
  </si>
  <si>
    <t>VPA001</t>
  </si>
  <si>
    <t>VPA109</t>
  </si>
  <si>
    <t>VR047</t>
  </si>
  <si>
    <t>VR015</t>
  </si>
  <si>
    <t>SAIP017</t>
  </si>
  <si>
    <t>SAMN108</t>
  </si>
  <si>
    <t>SAMN201</t>
  </si>
  <si>
    <t>SAMN261</t>
  </si>
  <si>
    <t>SAMN245</t>
  </si>
  <si>
    <t>SAMN213</t>
  </si>
  <si>
    <t>SAMN274</t>
  </si>
  <si>
    <t>SAMN272</t>
  </si>
  <si>
    <t>SAMN241</t>
  </si>
  <si>
    <t>VS008</t>
  </si>
  <si>
    <t>VS151</t>
  </si>
  <si>
    <t>VS168</t>
  </si>
  <si>
    <t>VS018</t>
  </si>
  <si>
    <t>VS036</t>
  </si>
  <si>
    <t>VS055</t>
  </si>
  <si>
    <t>CA039</t>
  </si>
  <si>
    <t>CA005</t>
  </si>
  <si>
    <t>CA002</t>
  </si>
  <si>
    <t>SF033</t>
  </si>
  <si>
    <t>VL033</t>
  </si>
  <si>
    <t>SP076</t>
  </si>
  <si>
    <t>SP032</t>
  </si>
  <si>
    <t>SP082</t>
  </si>
  <si>
    <t>SP083</t>
  </si>
  <si>
    <t>SP098</t>
  </si>
  <si>
    <t>VF018</t>
  </si>
  <si>
    <t>A3</t>
  </si>
  <si>
    <t>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</si>
</sst>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2ECA0"/>
        <bgColor indexed="64"/>
      </patternFill>
    </fill>
    <fill>
      <patternFill patternType="solid">
        <fgColor rgb="FFD5E1FB"/>
        <bgColor indexed="64"/>
      </patternFill>
    </fill>
    <fill>
      <patternFill patternType="solid">
        <fgColor rgb="FFA4FAAC"/>
        <bgColor indexed="64"/>
      </patternFill>
    </fill>
    <fill>
      <patternFill patternType="solid">
        <fgColor rgb="FFE7C2E8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0" xfId="0" applyFill="1" applyBorder="1"/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2" xfId="0" applyFill="1" applyBorder="1" applyAlignment="1">
      <alignment horizontal="center" vertical="center"/>
    </xf>
    <xf numFmtId="0" fontId="1" fillId="5" borderId="0" xfId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" fillId="5" borderId="0" xfId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5" fillId="2" borderId="0" xfId="0" applyFont="1" applyFill="1"/>
    <xf numFmtId="0" fontId="8" fillId="0" borderId="0" xfId="0" applyFont="1" applyAlignment="1"/>
    <xf numFmtId="0" fontId="0" fillId="9" borderId="0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0" xfId="0" quotePrefix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/>
    </xf>
    <xf numFmtId="0" fontId="7" fillId="0" borderId="0" xfId="0" applyFont="1" applyAlignment="1"/>
    <xf numFmtId="0" fontId="8" fillId="0" borderId="0" xfId="0" applyFont="1" applyAlignment="1"/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E7C2E8"/>
      <color rgb="FFA4FAAC"/>
      <color rgb="FFD5E1FB"/>
      <color rgb="FFF2EC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3"/>
  <sheetViews>
    <sheetView tabSelected="1" workbookViewId="0"/>
  </sheetViews>
  <sheetFormatPr defaultColWidth="8.85546875" defaultRowHeight="15" x14ac:dyDescent="0.25"/>
  <cols>
    <col min="1" max="1" width="4.85546875" customWidth="1"/>
    <col min="2" max="2" width="19.42578125" bestFit="1" customWidth="1"/>
    <col min="3" max="3" width="15.7109375" bestFit="1" customWidth="1"/>
    <col min="4" max="4" width="21.42578125" bestFit="1" customWidth="1"/>
    <col min="5" max="5" width="30.140625" style="2" bestFit="1" customWidth="1"/>
    <col min="6" max="6" width="30.140625" style="2" customWidth="1"/>
    <col min="7" max="9" width="9.140625" customWidth="1"/>
    <col min="25" max="26" width="9.42578125" style="2" customWidth="1"/>
    <col min="27" max="27" width="4.42578125" customWidth="1"/>
  </cols>
  <sheetData>
    <row r="1" spans="1:27" s="2" customFormat="1" ht="29.25" customHeight="1" x14ac:dyDescent="0.25">
      <c r="A1" s="3"/>
      <c r="B1" s="41" t="s">
        <v>233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3"/>
      <c r="Z1" s="3"/>
      <c r="AA1" s="3"/>
    </row>
    <row r="2" spans="1:27" x14ac:dyDescent="0.25">
      <c r="A2" s="3"/>
      <c r="B2" s="4"/>
      <c r="C2" s="4"/>
      <c r="D2" s="4"/>
      <c r="E2" s="4"/>
      <c r="F2" s="4"/>
      <c r="G2" s="5"/>
      <c r="H2" s="25">
        <v>2010</v>
      </c>
      <c r="I2" s="17"/>
      <c r="J2" s="18"/>
      <c r="K2" s="24">
        <v>2011</v>
      </c>
      <c r="L2" s="18"/>
      <c r="M2" s="18"/>
      <c r="N2" s="19">
        <v>2012</v>
      </c>
      <c r="O2" s="18"/>
      <c r="P2" s="18"/>
      <c r="Q2" s="24">
        <v>2013</v>
      </c>
      <c r="R2" s="18"/>
      <c r="S2" s="18"/>
      <c r="T2" s="24">
        <v>2014</v>
      </c>
      <c r="U2" s="18"/>
      <c r="V2" s="18"/>
      <c r="W2" s="24" t="s">
        <v>231</v>
      </c>
      <c r="X2" s="3"/>
      <c r="Y2" s="3"/>
      <c r="Z2" s="3"/>
      <c r="AA2" s="3"/>
    </row>
    <row r="3" spans="1:27" x14ac:dyDescent="0.25">
      <c r="A3" s="3"/>
      <c r="B3" s="14" t="s">
        <v>218</v>
      </c>
      <c r="C3" s="14" t="s">
        <v>219</v>
      </c>
      <c r="D3" s="14" t="s">
        <v>220</v>
      </c>
      <c r="E3" s="14" t="s">
        <v>221</v>
      </c>
      <c r="F3" s="14" t="s">
        <v>234</v>
      </c>
      <c r="G3" s="14" t="s">
        <v>222</v>
      </c>
      <c r="H3" s="14" t="s">
        <v>121</v>
      </c>
      <c r="I3" s="14" t="s">
        <v>223</v>
      </c>
      <c r="J3" s="14" t="s">
        <v>222</v>
      </c>
      <c r="K3" s="14" t="s">
        <v>121</v>
      </c>
      <c r="L3" s="14" t="s">
        <v>223</v>
      </c>
      <c r="M3" s="14" t="s">
        <v>222</v>
      </c>
      <c r="N3" s="14" t="s">
        <v>121</v>
      </c>
      <c r="O3" s="14" t="s">
        <v>223</v>
      </c>
      <c r="P3" s="14" t="s">
        <v>222</v>
      </c>
      <c r="Q3" s="14" t="s">
        <v>121</v>
      </c>
      <c r="R3" s="14" t="s">
        <v>223</v>
      </c>
      <c r="S3" s="14" t="s">
        <v>222</v>
      </c>
      <c r="T3" s="14" t="s">
        <v>121</v>
      </c>
      <c r="U3" s="14" t="s">
        <v>223</v>
      </c>
      <c r="V3" s="14" t="s">
        <v>222</v>
      </c>
      <c r="W3" s="14" t="s">
        <v>121</v>
      </c>
      <c r="X3" s="14" t="s">
        <v>223</v>
      </c>
      <c r="Y3" s="14" t="s">
        <v>296</v>
      </c>
      <c r="Z3" s="14" t="s">
        <v>297</v>
      </c>
      <c r="AA3" s="3"/>
    </row>
    <row r="4" spans="1:27" x14ac:dyDescent="0.25">
      <c r="A4" s="21">
        <v>1</v>
      </c>
      <c r="B4" s="16" t="s">
        <v>3</v>
      </c>
      <c r="C4" s="15" t="s">
        <v>18</v>
      </c>
      <c r="D4" s="15" t="s">
        <v>68</v>
      </c>
      <c r="E4" s="15" t="s">
        <v>138</v>
      </c>
      <c r="F4" s="15" t="s">
        <v>293</v>
      </c>
      <c r="G4" s="6">
        <v>2938</v>
      </c>
      <c r="H4" s="6">
        <v>1354</v>
      </c>
      <c r="I4" s="38">
        <v>1584</v>
      </c>
      <c r="J4" s="7">
        <v>2743</v>
      </c>
      <c r="K4" s="7">
        <v>1578</v>
      </c>
      <c r="L4" s="37">
        <v>1165</v>
      </c>
      <c r="M4" s="8">
        <v>29210</v>
      </c>
      <c r="N4" s="8">
        <v>16903</v>
      </c>
      <c r="O4" s="36">
        <v>12307</v>
      </c>
      <c r="P4" s="9">
        <v>30136</v>
      </c>
      <c r="Q4" s="9">
        <v>16319</v>
      </c>
      <c r="R4" s="35">
        <v>13817</v>
      </c>
      <c r="S4" s="10">
        <v>31715</v>
      </c>
      <c r="T4" s="10">
        <v>20100</v>
      </c>
      <c r="U4" s="33">
        <v>11615</v>
      </c>
      <c r="V4" s="11">
        <v>14174</v>
      </c>
      <c r="W4" s="11">
        <v>9697</v>
      </c>
      <c r="X4" s="34">
        <v>4477</v>
      </c>
      <c r="Y4" s="34">
        <v>162</v>
      </c>
      <c r="Z4" s="13">
        <f>V4 - (Y4*2)</f>
        <v>13850</v>
      </c>
      <c r="AA4" s="3"/>
    </row>
    <row r="5" spans="1:27" x14ac:dyDescent="0.25">
      <c r="A5" s="21">
        <v>2</v>
      </c>
      <c r="B5" s="16" t="s">
        <v>0</v>
      </c>
      <c r="C5" s="15" t="s">
        <v>60</v>
      </c>
      <c r="D5" s="15" t="s">
        <v>83</v>
      </c>
      <c r="E5" s="15" t="s">
        <v>139</v>
      </c>
      <c r="F5" s="15" t="s">
        <v>268</v>
      </c>
      <c r="G5" s="6">
        <v>26924</v>
      </c>
      <c r="H5" s="6">
        <v>23373</v>
      </c>
      <c r="I5" s="12">
        <v>3551</v>
      </c>
      <c r="J5" s="7">
        <v>32691</v>
      </c>
      <c r="K5" s="7">
        <v>24682</v>
      </c>
      <c r="L5" s="20">
        <v>8009</v>
      </c>
      <c r="M5" s="8">
        <v>38621</v>
      </c>
      <c r="N5" s="8">
        <v>30057</v>
      </c>
      <c r="O5" s="32">
        <v>8564</v>
      </c>
      <c r="P5" s="9">
        <v>24100</v>
      </c>
      <c r="Q5" s="9">
        <v>22982</v>
      </c>
      <c r="R5" s="30">
        <v>1118</v>
      </c>
      <c r="S5" s="10">
        <v>23272</v>
      </c>
      <c r="T5" s="10">
        <v>23111</v>
      </c>
      <c r="U5" s="29">
        <v>161</v>
      </c>
      <c r="V5" s="11">
        <v>10521</v>
      </c>
      <c r="W5" s="11">
        <v>10505</v>
      </c>
      <c r="X5" s="28">
        <v>16</v>
      </c>
      <c r="Y5" s="28">
        <v>6</v>
      </c>
      <c r="Z5" s="13">
        <f t="shared" ref="Z5:Z68" si="0">V5 - (Y5*2)</f>
        <v>10509</v>
      </c>
      <c r="AA5" s="3"/>
    </row>
    <row r="6" spans="1:27" x14ac:dyDescent="0.25">
      <c r="A6" s="21">
        <v>3</v>
      </c>
      <c r="B6" s="16" t="s">
        <v>7</v>
      </c>
      <c r="C6" s="15" t="s">
        <v>47</v>
      </c>
      <c r="D6" s="15" t="s">
        <v>99</v>
      </c>
      <c r="E6" s="15" t="s">
        <v>140</v>
      </c>
      <c r="F6" s="15" t="s">
        <v>243</v>
      </c>
      <c r="G6" s="6">
        <v>75522</v>
      </c>
      <c r="H6" s="6">
        <v>75522</v>
      </c>
      <c r="I6" s="12">
        <v>0</v>
      </c>
      <c r="J6" s="7">
        <v>48824</v>
      </c>
      <c r="K6" s="7">
        <v>48824</v>
      </c>
      <c r="L6" s="20">
        <v>0</v>
      </c>
      <c r="M6" s="8">
        <v>29660</v>
      </c>
      <c r="N6" s="8">
        <v>29660</v>
      </c>
      <c r="O6" s="32">
        <v>0</v>
      </c>
      <c r="P6" s="9">
        <v>20659</v>
      </c>
      <c r="Q6" s="9">
        <v>20659</v>
      </c>
      <c r="R6" s="30">
        <v>0</v>
      </c>
      <c r="S6" s="10">
        <v>14036</v>
      </c>
      <c r="T6" s="10">
        <v>14036</v>
      </c>
      <c r="U6" s="29">
        <v>0</v>
      </c>
      <c r="V6" s="11">
        <v>7674</v>
      </c>
      <c r="W6" s="11">
        <v>7674</v>
      </c>
      <c r="X6" s="28">
        <v>0</v>
      </c>
      <c r="Y6" s="28">
        <v>0</v>
      </c>
      <c r="Z6" s="13">
        <f t="shared" si="0"/>
        <v>7674</v>
      </c>
      <c r="AA6" s="3"/>
    </row>
    <row r="7" spans="1:27" x14ac:dyDescent="0.25">
      <c r="A7" s="21">
        <v>4</v>
      </c>
      <c r="B7" s="16" t="s">
        <v>7</v>
      </c>
      <c r="C7" s="15" t="s">
        <v>33</v>
      </c>
      <c r="D7" s="15" t="s">
        <v>84</v>
      </c>
      <c r="E7" s="15" t="s">
        <v>141</v>
      </c>
      <c r="F7" s="15" t="s">
        <v>243</v>
      </c>
      <c r="G7" s="6">
        <v>113258</v>
      </c>
      <c r="H7" s="6">
        <v>113258</v>
      </c>
      <c r="I7" s="12">
        <v>0</v>
      </c>
      <c r="J7" s="7">
        <v>65459</v>
      </c>
      <c r="K7" s="7">
        <v>65459</v>
      </c>
      <c r="L7" s="20">
        <v>0</v>
      </c>
      <c r="M7" s="8">
        <v>49222</v>
      </c>
      <c r="N7" s="8">
        <v>49222</v>
      </c>
      <c r="O7" s="32">
        <v>0</v>
      </c>
      <c r="P7" s="9">
        <v>38825</v>
      </c>
      <c r="Q7" s="9">
        <v>38825</v>
      </c>
      <c r="R7" s="30">
        <v>0</v>
      </c>
      <c r="S7" s="10">
        <v>35120</v>
      </c>
      <c r="T7" s="10">
        <v>35120</v>
      </c>
      <c r="U7" s="29">
        <v>0</v>
      </c>
      <c r="V7" s="11">
        <v>17153</v>
      </c>
      <c r="W7" s="11">
        <v>17153</v>
      </c>
      <c r="X7" s="28">
        <v>0</v>
      </c>
      <c r="Y7" s="28">
        <v>0</v>
      </c>
      <c r="Z7" s="13">
        <f t="shared" si="0"/>
        <v>17153</v>
      </c>
      <c r="AA7" s="3"/>
    </row>
    <row r="8" spans="1:27" x14ac:dyDescent="0.25">
      <c r="A8" s="21">
        <v>5</v>
      </c>
      <c r="B8" s="16" t="s">
        <v>12</v>
      </c>
      <c r="C8" s="15" t="s">
        <v>46</v>
      </c>
      <c r="D8" s="15" t="s">
        <v>98</v>
      </c>
      <c r="E8" s="15" t="s">
        <v>142</v>
      </c>
      <c r="F8" s="15" t="s">
        <v>247</v>
      </c>
      <c r="G8" s="6">
        <v>65777</v>
      </c>
      <c r="H8" s="6">
        <v>65777</v>
      </c>
      <c r="I8" s="12">
        <v>0</v>
      </c>
      <c r="J8" s="7">
        <v>61153</v>
      </c>
      <c r="K8" s="7">
        <v>61153</v>
      </c>
      <c r="L8" s="20">
        <v>0</v>
      </c>
      <c r="M8" s="8">
        <v>52999</v>
      </c>
      <c r="N8" s="8">
        <v>52999</v>
      </c>
      <c r="O8" s="32">
        <v>0</v>
      </c>
      <c r="P8" s="9">
        <v>37173</v>
      </c>
      <c r="Q8" s="9">
        <v>37173</v>
      </c>
      <c r="R8" s="30">
        <v>0</v>
      </c>
      <c r="S8" s="10">
        <v>36743</v>
      </c>
      <c r="T8" s="10">
        <v>36743</v>
      </c>
      <c r="U8" s="29">
        <v>0</v>
      </c>
      <c r="V8" s="11">
        <v>16707</v>
      </c>
      <c r="W8" s="11">
        <v>16707</v>
      </c>
      <c r="X8" s="28">
        <v>0</v>
      </c>
      <c r="Y8" s="28">
        <v>0</v>
      </c>
      <c r="Z8" s="13">
        <f t="shared" si="0"/>
        <v>16707</v>
      </c>
      <c r="AA8" s="3"/>
    </row>
    <row r="9" spans="1:27" x14ac:dyDescent="0.25">
      <c r="A9" s="21">
        <v>6</v>
      </c>
      <c r="B9" s="16" t="s">
        <v>9</v>
      </c>
      <c r="C9" s="15" t="s">
        <v>55</v>
      </c>
      <c r="D9" s="15" t="s">
        <v>107</v>
      </c>
      <c r="E9" s="15" t="s">
        <v>143</v>
      </c>
      <c r="F9" s="15" t="s">
        <v>250</v>
      </c>
      <c r="G9" s="6">
        <v>37481</v>
      </c>
      <c r="H9" s="6">
        <v>32784</v>
      </c>
      <c r="I9" s="12">
        <v>4697</v>
      </c>
      <c r="J9" s="7">
        <v>34166</v>
      </c>
      <c r="K9" s="7">
        <v>30452</v>
      </c>
      <c r="L9" s="20">
        <v>3714</v>
      </c>
      <c r="M9" s="8">
        <v>38827</v>
      </c>
      <c r="N9" s="8">
        <v>33986</v>
      </c>
      <c r="O9" s="32">
        <v>4841</v>
      </c>
      <c r="P9" s="9">
        <v>41259</v>
      </c>
      <c r="Q9" s="9">
        <v>32837</v>
      </c>
      <c r="R9" s="30">
        <v>8422</v>
      </c>
      <c r="S9" s="10">
        <v>38085</v>
      </c>
      <c r="T9" s="10">
        <v>29960</v>
      </c>
      <c r="U9" s="29">
        <v>8125</v>
      </c>
      <c r="V9" s="11">
        <v>14115</v>
      </c>
      <c r="W9" s="11">
        <v>12495</v>
      </c>
      <c r="X9" s="28">
        <v>1620</v>
      </c>
      <c r="Y9" s="28">
        <v>44</v>
      </c>
      <c r="Z9" s="13">
        <f t="shared" si="0"/>
        <v>14027</v>
      </c>
      <c r="AA9" s="3"/>
    </row>
    <row r="10" spans="1:27" x14ac:dyDescent="0.25">
      <c r="A10" s="21">
        <v>7</v>
      </c>
      <c r="B10" s="16" t="s">
        <v>7</v>
      </c>
      <c r="C10" s="15" t="s">
        <v>38</v>
      </c>
      <c r="D10" s="15" t="s">
        <v>90</v>
      </c>
      <c r="E10" s="15" t="s">
        <v>140</v>
      </c>
      <c r="F10" s="15" t="s">
        <v>243</v>
      </c>
      <c r="G10" s="6">
        <v>90180</v>
      </c>
      <c r="H10" s="6">
        <v>90180</v>
      </c>
      <c r="I10" s="12">
        <v>0</v>
      </c>
      <c r="J10" s="7">
        <v>62862</v>
      </c>
      <c r="K10" s="7">
        <v>62862</v>
      </c>
      <c r="L10" s="20">
        <v>0</v>
      </c>
      <c r="M10" s="8">
        <v>47400</v>
      </c>
      <c r="N10" s="8">
        <v>47400</v>
      </c>
      <c r="O10" s="32">
        <v>0</v>
      </c>
      <c r="P10" s="9">
        <v>43652</v>
      </c>
      <c r="Q10" s="9">
        <v>43652</v>
      </c>
      <c r="R10" s="30">
        <v>0</v>
      </c>
      <c r="S10" s="10">
        <v>37568</v>
      </c>
      <c r="T10" s="10">
        <v>37568</v>
      </c>
      <c r="U10" s="29">
        <v>0</v>
      </c>
      <c r="V10" s="11">
        <v>12651</v>
      </c>
      <c r="W10" s="11">
        <v>12651</v>
      </c>
      <c r="X10" s="28">
        <v>0</v>
      </c>
      <c r="Y10" s="28">
        <v>0</v>
      </c>
      <c r="Z10" s="13">
        <f t="shared" si="0"/>
        <v>12651</v>
      </c>
      <c r="AA10" s="3"/>
    </row>
    <row r="11" spans="1:27" x14ac:dyDescent="0.25">
      <c r="A11" s="21">
        <v>8</v>
      </c>
      <c r="B11" s="16" t="s">
        <v>9</v>
      </c>
      <c r="C11" s="15" t="s">
        <v>41</v>
      </c>
      <c r="D11" s="15" t="s">
        <v>93</v>
      </c>
      <c r="E11" s="15" t="s">
        <v>144</v>
      </c>
      <c r="F11" s="15" t="s">
        <v>248</v>
      </c>
      <c r="G11" s="6">
        <v>88257</v>
      </c>
      <c r="H11" s="6">
        <v>76551</v>
      </c>
      <c r="I11" s="12">
        <v>11706</v>
      </c>
      <c r="J11" s="7">
        <v>66301</v>
      </c>
      <c r="K11" s="7">
        <v>52406</v>
      </c>
      <c r="L11" s="20">
        <v>13895</v>
      </c>
      <c r="M11" s="8">
        <v>74026</v>
      </c>
      <c r="N11" s="8">
        <v>60678</v>
      </c>
      <c r="O11" s="32">
        <v>13348</v>
      </c>
      <c r="P11" s="9">
        <v>78451</v>
      </c>
      <c r="Q11" s="9">
        <v>60914</v>
      </c>
      <c r="R11" s="30">
        <v>17537</v>
      </c>
      <c r="S11" s="10">
        <v>59642</v>
      </c>
      <c r="T11" s="10">
        <v>42348</v>
      </c>
      <c r="U11" s="29">
        <v>17294</v>
      </c>
      <c r="V11" s="11">
        <v>24640</v>
      </c>
      <c r="W11" s="11">
        <v>19166</v>
      </c>
      <c r="X11" s="28">
        <v>5474</v>
      </c>
      <c r="Y11" s="28">
        <v>1064</v>
      </c>
      <c r="Z11" s="13">
        <f t="shared" si="0"/>
        <v>22512</v>
      </c>
      <c r="AA11" s="3"/>
    </row>
    <row r="12" spans="1:27" x14ac:dyDescent="0.25">
      <c r="A12" s="21">
        <v>9</v>
      </c>
      <c r="B12" s="16" t="s">
        <v>7</v>
      </c>
      <c r="C12" s="15" t="s">
        <v>45</v>
      </c>
      <c r="D12" s="15" t="s">
        <v>97</v>
      </c>
      <c r="E12" s="15" t="s">
        <v>145</v>
      </c>
      <c r="F12" s="15" t="s">
        <v>237</v>
      </c>
      <c r="G12" s="6">
        <v>81938</v>
      </c>
      <c r="H12" s="6">
        <v>81938</v>
      </c>
      <c r="I12" s="12">
        <v>0</v>
      </c>
      <c r="J12" s="7">
        <v>81967</v>
      </c>
      <c r="K12" s="7">
        <v>81967</v>
      </c>
      <c r="L12" s="20">
        <v>0</v>
      </c>
      <c r="M12" s="8">
        <v>120649</v>
      </c>
      <c r="N12" s="8">
        <v>120649</v>
      </c>
      <c r="O12" s="32">
        <v>0</v>
      </c>
      <c r="P12" s="9">
        <v>101606</v>
      </c>
      <c r="Q12" s="9">
        <v>101606</v>
      </c>
      <c r="R12" s="30">
        <v>0</v>
      </c>
      <c r="S12" s="10">
        <v>119660</v>
      </c>
      <c r="T12" s="10">
        <v>119660</v>
      </c>
      <c r="U12" s="29">
        <v>0</v>
      </c>
      <c r="V12" s="11">
        <v>58246</v>
      </c>
      <c r="W12" s="11">
        <v>58246</v>
      </c>
      <c r="X12" s="28">
        <v>0</v>
      </c>
      <c r="Y12" s="28">
        <v>17</v>
      </c>
      <c r="Z12" s="13">
        <f t="shared" si="0"/>
        <v>58212</v>
      </c>
      <c r="AA12" s="3"/>
    </row>
    <row r="13" spans="1:27" x14ac:dyDescent="0.25">
      <c r="A13" s="21">
        <v>10</v>
      </c>
      <c r="B13" s="16" t="s">
        <v>176</v>
      </c>
      <c r="C13" s="15" t="s">
        <v>127</v>
      </c>
      <c r="D13" s="15" t="s">
        <v>209</v>
      </c>
      <c r="E13" s="15" t="s">
        <v>146</v>
      </c>
      <c r="F13" s="15" t="s">
        <v>235</v>
      </c>
      <c r="G13" s="6"/>
      <c r="H13" s="6"/>
      <c r="I13" s="12"/>
      <c r="J13" s="7"/>
      <c r="K13" s="7"/>
      <c r="L13" s="20"/>
      <c r="M13" s="8"/>
      <c r="N13" s="8"/>
      <c r="O13" s="32"/>
      <c r="P13" s="9">
        <v>25271</v>
      </c>
      <c r="Q13" s="9">
        <v>21055</v>
      </c>
      <c r="R13" s="30">
        <v>4276</v>
      </c>
      <c r="S13" s="10">
        <v>44655</v>
      </c>
      <c r="T13" s="10">
        <v>37586</v>
      </c>
      <c r="U13" s="29">
        <v>7069</v>
      </c>
      <c r="V13" s="11">
        <v>13292</v>
      </c>
      <c r="W13" s="11">
        <v>12193</v>
      </c>
      <c r="X13" s="28">
        <v>1099</v>
      </c>
      <c r="Y13" s="28">
        <v>116</v>
      </c>
      <c r="Z13" s="13">
        <f t="shared" si="0"/>
        <v>13060</v>
      </c>
      <c r="AA13" s="3"/>
    </row>
    <row r="14" spans="1:27" x14ac:dyDescent="0.25">
      <c r="A14" s="21">
        <v>11</v>
      </c>
      <c r="B14" s="16" t="s">
        <v>9</v>
      </c>
      <c r="C14" s="15" t="s">
        <v>128</v>
      </c>
      <c r="D14" s="15" t="s">
        <v>120</v>
      </c>
      <c r="E14" s="15" t="s">
        <v>147</v>
      </c>
      <c r="F14" s="15" t="s">
        <v>240</v>
      </c>
      <c r="G14" s="6"/>
      <c r="H14" s="6"/>
      <c r="I14" s="12"/>
      <c r="J14" s="7"/>
      <c r="K14" s="7"/>
      <c r="L14" s="20"/>
      <c r="M14" s="8"/>
      <c r="N14" s="8"/>
      <c r="O14" s="32"/>
      <c r="P14" s="9">
        <v>27332</v>
      </c>
      <c r="Q14" s="9">
        <v>26308</v>
      </c>
      <c r="R14" s="30">
        <v>1024</v>
      </c>
      <c r="S14" s="10">
        <v>46839</v>
      </c>
      <c r="T14" s="10">
        <v>46024</v>
      </c>
      <c r="U14" s="29">
        <v>815</v>
      </c>
      <c r="V14" s="11">
        <v>25037</v>
      </c>
      <c r="W14" s="11">
        <v>24881</v>
      </c>
      <c r="X14" s="28">
        <v>156</v>
      </c>
      <c r="Y14" s="28">
        <v>22</v>
      </c>
      <c r="Z14" s="13">
        <f t="shared" si="0"/>
        <v>24993</v>
      </c>
      <c r="AA14" s="3"/>
    </row>
    <row r="15" spans="1:27" x14ac:dyDescent="0.25">
      <c r="A15" s="21">
        <v>12</v>
      </c>
      <c r="B15" s="16" t="s">
        <v>7</v>
      </c>
      <c r="C15" s="15" t="s">
        <v>58</v>
      </c>
      <c r="D15" s="15" t="s">
        <v>111</v>
      </c>
      <c r="E15" s="15" t="s">
        <v>148</v>
      </c>
      <c r="F15" s="15" t="s">
        <v>253</v>
      </c>
      <c r="G15" s="6">
        <v>34027</v>
      </c>
      <c r="H15" s="6">
        <v>34027</v>
      </c>
      <c r="I15" s="12">
        <v>0</v>
      </c>
      <c r="J15" s="7">
        <v>25492</v>
      </c>
      <c r="K15" s="7">
        <v>25492</v>
      </c>
      <c r="L15" s="20">
        <v>0</v>
      </c>
      <c r="M15" s="8">
        <v>25500</v>
      </c>
      <c r="N15" s="8">
        <v>25500</v>
      </c>
      <c r="O15" s="32">
        <v>0</v>
      </c>
      <c r="P15" s="9">
        <v>26060</v>
      </c>
      <c r="Q15" s="9">
        <v>26060</v>
      </c>
      <c r="R15" s="30">
        <v>0</v>
      </c>
      <c r="S15" s="10">
        <v>12008</v>
      </c>
      <c r="T15" s="10">
        <v>12008</v>
      </c>
      <c r="U15" s="29">
        <v>0</v>
      </c>
      <c r="V15" s="11">
        <v>3231</v>
      </c>
      <c r="W15" s="11">
        <v>3231</v>
      </c>
      <c r="X15" s="28">
        <v>0</v>
      </c>
      <c r="Y15" s="28">
        <v>0</v>
      </c>
      <c r="Z15" s="13">
        <f t="shared" si="0"/>
        <v>3231</v>
      </c>
      <c r="AA15" s="3"/>
    </row>
    <row r="16" spans="1:27" x14ac:dyDescent="0.25">
      <c r="A16" s="21">
        <v>13</v>
      </c>
      <c r="B16" s="16" t="s">
        <v>0</v>
      </c>
      <c r="C16" s="15" t="s">
        <v>14</v>
      </c>
      <c r="D16" s="15" t="s">
        <v>64</v>
      </c>
      <c r="E16" s="15" t="s">
        <v>149</v>
      </c>
      <c r="F16" s="15" t="s">
        <v>294</v>
      </c>
      <c r="G16" s="6">
        <v>41151</v>
      </c>
      <c r="H16" s="6">
        <v>41151</v>
      </c>
      <c r="I16" s="12">
        <v>0</v>
      </c>
      <c r="J16" s="7">
        <v>34817</v>
      </c>
      <c r="K16" s="7">
        <v>34817</v>
      </c>
      <c r="L16" s="20">
        <v>0</v>
      </c>
      <c r="M16" s="8">
        <v>33188</v>
      </c>
      <c r="N16" s="8">
        <v>33188</v>
      </c>
      <c r="O16" s="32">
        <v>0</v>
      </c>
      <c r="P16" s="9">
        <v>23668</v>
      </c>
      <c r="Q16" s="9">
        <v>23668</v>
      </c>
      <c r="R16" s="30">
        <v>0</v>
      </c>
      <c r="S16" s="10">
        <v>30748</v>
      </c>
      <c r="T16" s="10">
        <v>30748</v>
      </c>
      <c r="U16" s="29">
        <v>0</v>
      </c>
      <c r="V16" s="11">
        <v>18842</v>
      </c>
      <c r="W16" s="11">
        <v>18842</v>
      </c>
      <c r="X16" s="28">
        <v>0</v>
      </c>
      <c r="Y16" s="28">
        <v>0</v>
      </c>
      <c r="Z16" s="13">
        <f t="shared" si="0"/>
        <v>18842</v>
      </c>
      <c r="AA16" s="3"/>
    </row>
    <row r="17" spans="1:27" x14ac:dyDescent="0.25">
      <c r="A17" s="21">
        <v>14</v>
      </c>
      <c r="B17" s="16" t="s">
        <v>11</v>
      </c>
      <c r="C17" s="15" t="s">
        <v>39</v>
      </c>
      <c r="D17" s="15" t="s">
        <v>91</v>
      </c>
      <c r="E17" s="15" t="s">
        <v>150</v>
      </c>
      <c r="F17" s="15" t="s">
        <v>280</v>
      </c>
      <c r="G17" s="6">
        <v>95635</v>
      </c>
      <c r="H17" s="6">
        <v>95635</v>
      </c>
      <c r="I17" s="12">
        <v>0</v>
      </c>
      <c r="J17" s="7">
        <v>95218</v>
      </c>
      <c r="K17" s="7">
        <v>95218</v>
      </c>
      <c r="L17" s="20">
        <v>0</v>
      </c>
      <c r="M17" s="8">
        <v>78689</v>
      </c>
      <c r="N17" s="8">
        <v>78689</v>
      </c>
      <c r="O17" s="32">
        <v>0</v>
      </c>
      <c r="P17" s="9">
        <v>106299</v>
      </c>
      <c r="Q17" s="9">
        <v>106299</v>
      </c>
      <c r="R17" s="30">
        <v>0</v>
      </c>
      <c r="S17" s="10">
        <v>74576</v>
      </c>
      <c r="T17" s="10">
        <v>74576</v>
      </c>
      <c r="U17" s="29">
        <v>0</v>
      </c>
      <c r="V17" s="11">
        <v>37763</v>
      </c>
      <c r="W17" s="11">
        <v>37763</v>
      </c>
      <c r="X17" s="28">
        <v>0</v>
      </c>
      <c r="Y17" s="28">
        <v>29</v>
      </c>
      <c r="Z17" s="13">
        <f t="shared" si="0"/>
        <v>37705</v>
      </c>
      <c r="AA17" s="3"/>
    </row>
    <row r="18" spans="1:27" x14ac:dyDescent="0.25">
      <c r="A18" s="21">
        <v>15</v>
      </c>
      <c r="B18" s="16" t="s">
        <v>8</v>
      </c>
      <c r="C18" s="15" t="s">
        <v>35</v>
      </c>
      <c r="D18" s="15" t="s">
        <v>86</v>
      </c>
      <c r="E18" s="15" t="s">
        <v>151</v>
      </c>
      <c r="F18" s="15" t="s">
        <v>281</v>
      </c>
      <c r="G18" s="6">
        <v>102068</v>
      </c>
      <c r="H18" s="6">
        <v>98159</v>
      </c>
      <c r="I18" s="12">
        <v>3909</v>
      </c>
      <c r="J18" s="7">
        <v>101842</v>
      </c>
      <c r="K18" s="7">
        <v>90501</v>
      </c>
      <c r="L18" s="20">
        <v>11341</v>
      </c>
      <c r="M18" s="8">
        <v>110223</v>
      </c>
      <c r="N18" s="8">
        <v>94430</v>
      </c>
      <c r="O18" s="32">
        <v>15793</v>
      </c>
      <c r="P18" s="9">
        <v>114860</v>
      </c>
      <c r="Q18" s="9">
        <v>94909</v>
      </c>
      <c r="R18" s="30">
        <v>19951</v>
      </c>
      <c r="S18" s="10">
        <v>83586</v>
      </c>
      <c r="T18" s="10">
        <v>63846</v>
      </c>
      <c r="U18" s="29">
        <v>19740</v>
      </c>
      <c r="V18" s="11">
        <v>34165</v>
      </c>
      <c r="W18" s="11">
        <v>22699</v>
      </c>
      <c r="X18" s="28">
        <v>11466</v>
      </c>
      <c r="Y18" s="28">
        <v>222</v>
      </c>
      <c r="Z18" s="13">
        <f t="shared" si="0"/>
        <v>33721</v>
      </c>
      <c r="AA18" s="3"/>
    </row>
    <row r="19" spans="1:27" x14ac:dyDescent="0.25">
      <c r="A19" s="21">
        <v>16</v>
      </c>
      <c r="B19" s="16" t="s">
        <v>0</v>
      </c>
      <c r="C19" s="15" t="s">
        <v>53</v>
      </c>
      <c r="D19" s="15" t="s">
        <v>105</v>
      </c>
      <c r="E19" s="15" t="s">
        <v>152</v>
      </c>
      <c r="F19" s="15" t="s">
        <v>289</v>
      </c>
      <c r="G19" s="6">
        <v>57210</v>
      </c>
      <c r="H19" s="6">
        <v>57210</v>
      </c>
      <c r="I19" s="12">
        <v>0</v>
      </c>
      <c r="J19" s="7">
        <v>54246</v>
      </c>
      <c r="K19" s="7">
        <v>54246</v>
      </c>
      <c r="L19" s="20">
        <v>0</v>
      </c>
      <c r="M19" s="8">
        <v>52791</v>
      </c>
      <c r="N19" s="8">
        <v>52791</v>
      </c>
      <c r="O19" s="32">
        <v>0</v>
      </c>
      <c r="P19" s="9">
        <v>44608</v>
      </c>
      <c r="Q19" s="9">
        <v>44608</v>
      </c>
      <c r="R19" s="30">
        <v>0</v>
      </c>
      <c r="S19" s="10">
        <v>21939</v>
      </c>
      <c r="T19" s="10">
        <v>21939</v>
      </c>
      <c r="U19" s="29">
        <v>0</v>
      </c>
      <c r="V19" s="11">
        <v>16215</v>
      </c>
      <c r="W19" s="11">
        <v>16215</v>
      </c>
      <c r="X19" s="28">
        <v>0</v>
      </c>
      <c r="Y19" s="28">
        <v>0</v>
      </c>
      <c r="Z19" s="13">
        <f t="shared" si="0"/>
        <v>16215</v>
      </c>
      <c r="AA19" s="3"/>
    </row>
    <row r="20" spans="1:27" x14ac:dyDescent="0.25">
      <c r="A20" s="21">
        <v>17</v>
      </c>
      <c r="B20" s="16" t="s">
        <v>0</v>
      </c>
      <c r="C20" s="15" t="s">
        <v>61</v>
      </c>
      <c r="D20" s="15" t="s">
        <v>114</v>
      </c>
      <c r="E20" s="15" t="s">
        <v>153</v>
      </c>
      <c r="F20" s="15" t="s">
        <v>286</v>
      </c>
      <c r="G20" s="6">
        <v>15650</v>
      </c>
      <c r="H20" s="6">
        <v>15650</v>
      </c>
      <c r="I20" s="12">
        <v>0</v>
      </c>
      <c r="J20" s="7">
        <v>8290</v>
      </c>
      <c r="K20" s="7">
        <v>8290</v>
      </c>
      <c r="L20" s="20">
        <v>0</v>
      </c>
      <c r="M20" s="8">
        <v>7073</v>
      </c>
      <c r="N20" s="8">
        <v>7073</v>
      </c>
      <c r="O20" s="32">
        <v>0</v>
      </c>
      <c r="P20" s="9">
        <v>2961</v>
      </c>
      <c r="Q20" s="9">
        <v>2961</v>
      </c>
      <c r="R20" s="30">
        <v>0</v>
      </c>
      <c r="S20" s="10">
        <v>3169</v>
      </c>
      <c r="T20" s="10">
        <v>3169</v>
      </c>
      <c r="U20" s="29">
        <v>0</v>
      </c>
      <c r="V20" s="11">
        <v>6</v>
      </c>
      <c r="W20" s="11">
        <v>6</v>
      </c>
      <c r="X20" s="28">
        <v>0</v>
      </c>
      <c r="Y20" s="28">
        <v>0</v>
      </c>
      <c r="Z20" s="13">
        <f t="shared" si="0"/>
        <v>6</v>
      </c>
      <c r="AA20" s="3"/>
    </row>
    <row r="21" spans="1:27" x14ac:dyDescent="0.25">
      <c r="A21" s="21">
        <v>18</v>
      </c>
      <c r="B21" s="16" t="s">
        <v>1</v>
      </c>
      <c r="C21" s="15" t="s">
        <v>24</v>
      </c>
      <c r="D21" s="15" t="s">
        <v>74</v>
      </c>
      <c r="E21" s="15" t="s">
        <v>154</v>
      </c>
      <c r="F21" s="15" t="s">
        <v>283</v>
      </c>
      <c r="G21" s="6">
        <v>241639</v>
      </c>
      <c r="H21" s="6">
        <v>241639</v>
      </c>
      <c r="I21" s="12">
        <v>0</v>
      </c>
      <c r="J21" s="7">
        <v>205662</v>
      </c>
      <c r="K21" s="7">
        <v>205662</v>
      </c>
      <c r="L21" s="20">
        <v>0</v>
      </c>
      <c r="M21" s="8">
        <v>203507</v>
      </c>
      <c r="N21" s="8">
        <v>203507</v>
      </c>
      <c r="O21" s="32">
        <v>0</v>
      </c>
      <c r="P21" s="9">
        <v>178922</v>
      </c>
      <c r="Q21" s="9">
        <v>178922</v>
      </c>
      <c r="R21" s="30">
        <v>0</v>
      </c>
      <c r="S21" s="10">
        <v>175249</v>
      </c>
      <c r="T21" s="10">
        <v>175249</v>
      </c>
      <c r="U21" s="29">
        <v>0</v>
      </c>
      <c r="V21" s="11">
        <v>93197</v>
      </c>
      <c r="W21" s="11">
        <v>93197</v>
      </c>
      <c r="X21" s="28">
        <v>0</v>
      </c>
      <c r="Y21" s="28">
        <v>197</v>
      </c>
      <c r="Z21" s="13">
        <f t="shared" si="0"/>
        <v>92803</v>
      </c>
      <c r="AA21" s="3"/>
    </row>
    <row r="22" spans="1:27" x14ac:dyDescent="0.25">
      <c r="A22" s="21">
        <v>19</v>
      </c>
      <c r="B22" s="16" t="s">
        <v>7</v>
      </c>
      <c r="C22" s="15" t="s">
        <v>44</v>
      </c>
      <c r="D22" s="15" t="s">
        <v>96</v>
      </c>
      <c r="E22" s="15" t="s">
        <v>155</v>
      </c>
      <c r="F22" s="15" t="s">
        <v>285</v>
      </c>
      <c r="G22" s="6">
        <v>76116</v>
      </c>
      <c r="H22" s="6">
        <v>76116</v>
      </c>
      <c r="I22" s="12">
        <v>0</v>
      </c>
      <c r="J22" s="7">
        <v>59560</v>
      </c>
      <c r="K22" s="7">
        <v>59560</v>
      </c>
      <c r="L22" s="20">
        <v>0</v>
      </c>
      <c r="M22" s="8">
        <v>46783</v>
      </c>
      <c r="N22" s="8">
        <v>46783</v>
      </c>
      <c r="O22" s="32">
        <v>0</v>
      </c>
      <c r="P22" s="9">
        <v>45107</v>
      </c>
      <c r="Q22" s="9">
        <v>45107</v>
      </c>
      <c r="R22" s="30">
        <v>0</v>
      </c>
      <c r="S22" s="10">
        <v>70544</v>
      </c>
      <c r="T22" s="10">
        <v>70544</v>
      </c>
      <c r="U22" s="29">
        <v>0</v>
      </c>
      <c r="V22" s="11">
        <v>32791</v>
      </c>
      <c r="W22" s="11">
        <v>32791</v>
      </c>
      <c r="X22" s="28">
        <v>0</v>
      </c>
      <c r="Y22" s="28">
        <v>8</v>
      </c>
      <c r="Z22" s="13">
        <f t="shared" si="0"/>
        <v>32775</v>
      </c>
      <c r="AA22" s="3"/>
    </row>
    <row r="23" spans="1:27" x14ac:dyDescent="0.25">
      <c r="A23" s="21">
        <v>20</v>
      </c>
      <c r="B23" s="16" t="s">
        <v>157</v>
      </c>
      <c r="C23" s="15" t="s">
        <v>123</v>
      </c>
      <c r="D23" s="15" t="s">
        <v>158</v>
      </c>
      <c r="E23" s="15" t="s">
        <v>156</v>
      </c>
      <c r="F23" s="15" t="s">
        <v>284</v>
      </c>
      <c r="G23" s="6"/>
      <c r="H23" s="6"/>
      <c r="I23" s="12"/>
      <c r="J23" s="7"/>
      <c r="K23" s="7"/>
      <c r="L23" s="20"/>
      <c r="M23" s="8">
        <v>31735</v>
      </c>
      <c r="N23" s="8">
        <v>28749</v>
      </c>
      <c r="O23" s="32">
        <v>2988</v>
      </c>
      <c r="P23" s="9">
        <v>51047</v>
      </c>
      <c r="Q23" s="9">
        <v>48359</v>
      </c>
      <c r="R23" s="30">
        <v>2688</v>
      </c>
      <c r="S23" s="10">
        <v>14361</v>
      </c>
      <c r="T23" s="10">
        <v>14360</v>
      </c>
      <c r="U23" s="29">
        <v>1</v>
      </c>
      <c r="V23" s="11">
        <v>9623</v>
      </c>
      <c r="W23" s="11">
        <v>9267</v>
      </c>
      <c r="X23" s="28">
        <v>356</v>
      </c>
      <c r="Y23" s="28">
        <v>46</v>
      </c>
      <c r="Z23" s="13">
        <f t="shared" si="0"/>
        <v>9531</v>
      </c>
      <c r="AA23" s="3"/>
    </row>
    <row r="24" spans="1:27" x14ac:dyDescent="0.25">
      <c r="A24" s="21">
        <v>21</v>
      </c>
      <c r="B24" s="16" t="s">
        <v>1</v>
      </c>
      <c r="C24" s="15" t="s">
        <v>129</v>
      </c>
      <c r="D24" s="15" t="s">
        <v>78</v>
      </c>
      <c r="E24" s="15" t="s">
        <v>159</v>
      </c>
      <c r="F24" s="15" t="s">
        <v>265</v>
      </c>
      <c r="G24" s="6"/>
      <c r="H24" s="6"/>
      <c r="I24" s="12"/>
      <c r="J24" s="7"/>
      <c r="K24" s="7"/>
      <c r="L24" s="20"/>
      <c r="M24" s="8"/>
      <c r="N24" s="8"/>
      <c r="O24" s="32"/>
      <c r="P24" s="9">
        <v>2593</v>
      </c>
      <c r="Q24" s="9">
        <v>2593</v>
      </c>
      <c r="R24" s="30">
        <v>0</v>
      </c>
      <c r="S24" s="10">
        <v>17059</v>
      </c>
      <c r="T24" s="10">
        <v>17059</v>
      </c>
      <c r="U24" s="29">
        <v>0</v>
      </c>
      <c r="V24" s="11">
        <v>8137</v>
      </c>
      <c r="W24" s="11">
        <v>8137</v>
      </c>
      <c r="X24" s="28">
        <v>0</v>
      </c>
      <c r="Y24" s="28">
        <v>0</v>
      </c>
      <c r="Z24" s="13">
        <f t="shared" si="0"/>
        <v>8137</v>
      </c>
      <c r="AA24" s="3"/>
    </row>
    <row r="25" spans="1:27" x14ac:dyDescent="0.25">
      <c r="A25" s="21">
        <v>22</v>
      </c>
      <c r="B25" s="16" t="s">
        <v>9</v>
      </c>
      <c r="C25" s="15" t="s">
        <v>130</v>
      </c>
      <c r="D25" s="15" t="s">
        <v>117</v>
      </c>
      <c r="E25" s="15" t="s">
        <v>160</v>
      </c>
      <c r="F25" s="15" t="s">
        <v>266</v>
      </c>
      <c r="G25" s="6"/>
      <c r="H25" s="6"/>
      <c r="I25" s="12"/>
      <c r="J25" s="7"/>
      <c r="K25" s="7"/>
      <c r="L25" s="20"/>
      <c r="M25" s="8"/>
      <c r="N25" s="8"/>
      <c r="O25" s="32"/>
      <c r="P25" s="9">
        <v>1939</v>
      </c>
      <c r="Q25" s="9">
        <v>1939</v>
      </c>
      <c r="R25" s="30">
        <v>0</v>
      </c>
      <c r="S25" s="10">
        <v>40246</v>
      </c>
      <c r="T25" s="10">
        <v>40194</v>
      </c>
      <c r="U25" s="29">
        <v>52</v>
      </c>
      <c r="V25" s="11">
        <v>20250</v>
      </c>
      <c r="W25" s="11">
        <v>20002</v>
      </c>
      <c r="X25" s="28">
        <v>248</v>
      </c>
      <c r="Y25" s="28">
        <v>6</v>
      </c>
      <c r="Z25" s="13">
        <f t="shared" si="0"/>
        <v>20238</v>
      </c>
      <c r="AA25" s="3"/>
    </row>
    <row r="26" spans="1:27" x14ac:dyDescent="0.25">
      <c r="A26" s="21">
        <v>23</v>
      </c>
      <c r="B26" s="16" t="s">
        <v>4</v>
      </c>
      <c r="C26" s="15" t="s">
        <v>131</v>
      </c>
      <c r="D26" s="15" t="s">
        <v>69</v>
      </c>
      <c r="E26" s="15" t="s">
        <v>161</v>
      </c>
      <c r="F26" s="15" t="s">
        <v>267</v>
      </c>
      <c r="G26" s="6"/>
      <c r="H26" s="6"/>
      <c r="I26" s="12"/>
      <c r="J26" s="7"/>
      <c r="K26" s="7"/>
      <c r="L26" s="20"/>
      <c r="M26" s="8"/>
      <c r="N26" s="8"/>
      <c r="O26" s="32"/>
      <c r="P26" s="9">
        <v>829</v>
      </c>
      <c r="Q26" s="9">
        <v>829</v>
      </c>
      <c r="R26" s="30">
        <v>0</v>
      </c>
      <c r="S26" s="10">
        <v>11747</v>
      </c>
      <c r="T26" s="10">
        <v>11747</v>
      </c>
      <c r="U26" s="29">
        <v>0</v>
      </c>
      <c r="V26" s="11">
        <v>7213</v>
      </c>
      <c r="W26" s="11">
        <v>7213</v>
      </c>
      <c r="X26" s="28">
        <v>0</v>
      </c>
      <c r="Y26" s="28">
        <v>0</v>
      </c>
      <c r="Z26" s="13">
        <f t="shared" si="0"/>
        <v>7213</v>
      </c>
      <c r="AA26" s="3"/>
    </row>
    <row r="27" spans="1:27" x14ac:dyDescent="0.25">
      <c r="A27" s="21">
        <v>24</v>
      </c>
      <c r="B27" s="16" t="s">
        <v>0</v>
      </c>
      <c r="C27" s="15" t="s">
        <v>122</v>
      </c>
      <c r="D27" s="15" t="s">
        <v>115</v>
      </c>
      <c r="E27" s="15" t="s">
        <v>162</v>
      </c>
      <c r="F27" s="15" t="s">
        <v>258</v>
      </c>
      <c r="G27" s="6"/>
      <c r="H27" s="6"/>
      <c r="I27" s="12"/>
      <c r="J27" s="7"/>
      <c r="K27" s="7"/>
      <c r="L27" s="20"/>
      <c r="M27" s="8">
        <v>13656</v>
      </c>
      <c r="N27" s="8">
        <v>13588</v>
      </c>
      <c r="O27" s="32">
        <v>68</v>
      </c>
      <c r="P27" s="9">
        <v>33554</v>
      </c>
      <c r="Q27" s="9">
        <v>32634</v>
      </c>
      <c r="R27" s="30">
        <v>920</v>
      </c>
      <c r="S27" s="10">
        <v>22172</v>
      </c>
      <c r="T27" s="10">
        <v>20692</v>
      </c>
      <c r="U27" s="29">
        <v>1480</v>
      </c>
      <c r="V27" s="11">
        <v>7129</v>
      </c>
      <c r="W27" s="11">
        <v>6681</v>
      </c>
      <c r="X27" s="28">
        <v>448</v>
      </c>
      <c r="Y27" s="28">
        <v>6</v>
      </c>
      <c r="Z27" s="13">
        <f t="shared" si="0"/>
        <v>7117</v>
      </c>
      <c r="AA27" s="3"/>
    </row>
    <row r="28" spans="1:27" x14ac:dyDescent="0.25">
      <c r="A28" s="21">
        <v>25</v>
      </c>
      <c r="B28" s="16" t="s">
        <v>9</v>
      </c>
      <c r="C28" s="15" t="s">
        <v>51</v>
      </c>
      <c r="D28" s="15" t="s">
        <v>103</v>
      </c>
      <c r="E28" s="15" t="s">
        <v>163</v>
      </c>
      <c r="F28" s="15" t="s">
        <v>246</v>
      </c>
      <c r="G28" s="6">
        <v>66564</v>
      </c>
      <c r="H28" s="6">
        <v>53358</v>
      </c>
      <c r="I28" s="12">
        <v>13206</v>
      </c>
      <c r="J28" s="7">
        <v>82917</v>
      </c>
      <c r="K28" s="7">
        <v>69016</v>
      </c>
      <c r="L28" s="20">
        <v>13901</v>
      </c>
      <c r="M28" s="8">
        <v>60392</v>
      </c>
      <c r="N28" s="8">
        <v>53164</v>
      </c>
      <c r="O28" s="32">
        <v>7228</v>
      </c>
      <c r="P28" s="9">
        <v>60052</v>
      </c>
      <c r="Q28" s="9">
        <v>50291</v>
      </c>
      <c r="R28" s="30">
        <v>9761</v>
      </c>
      <c r="S28" s="10">
        <v>100973</v>
      </c>
      <c r="T28" s="10">
        <v>84390</v>
      </c>
      <c r="U28" s="29">
        <v>16583</v>
      </c>
      <c r="V28" s="11">
        <v>64681</v>
      </c>
      <c r="W28" s="11">
        <v>51206</v>
      </c>
      <c r="X28" s="28">
        <v>13475</v>
      </c>
      <c r="Y28" s="28">
        <v>36</v>
      </c>
      <c r="Z28" s="13">
        <f t="shared" si="0"/>
        <v>64609</v>
      </c>
      <c r="AA28" s="3"/>
    </row>
    <row r="29" spans="1:27" x14ac:dyDescent="0.25">
      <c r="A29" s="21">
        <v>26</v>
      </c>
      <c r="B29" s="16" t="s">
        <v>10</v>
      </c>
      <c r="C29" s="15" t="s">
        <v>37</v>
      </c>
      <c r="D29" s="15" t="s">
        <v>89</v>
      </c>
      <c r="E29" s="15" t="s">
        <v>164</v>
      </c>
      <c r="F29" s="15" t="s">
        <v>251</v>
      </c>
      <c r="G29" s="6">
        <v>89633</v>
      </c>
      <c r="H29" s="6">
        <v>89633</v>
      </c>
      <c r="I29" s="12">
        <v>0</v>
      </c>
      <c r="J29" s="7">
        <v>43096</v>
      </c>
      <c r="K29" s="7">
        <v>43096</v>
      </c>
      <c r="L29" s="20">
        <v>0</v>
      </c>
      <c r="M29" s="8">
        <v>15344</v>
      </c>
      <c r="N29" s="8">
        <v>15344</v>
      </c>
      <c r="O29" s="32">
        <v>0</v>
      </c>
      <c r="P29" s="9">
        <v>20368</v>
      </c>
      <c r="Q29" s="9">
        <v>20368</v>
      </c>
      <c r="R29" s="30">
        <v>0</v>
      </c>
      <c r="S29" s="10">
        <v>12925</v>
      </c>
      <c r="T29" s="10">
        <v>12925</v>
      </c>
      <c r="U29" s="29">
        <v>0</v>
      </c>
      <c r="V29" s="11">
        <v>11053</v>
      </c>
      <c r="W29" s="11">
        <v>11053</v>
      </c>
      <c r="X29" s="28">
        <v>0</v>
      </c>
      <c r="Y29" s="28">
        <v>16</v>
      </c>
      <c r="Z29" s="13">
        <f t="shared" si="0"/>
        <v>11021</v>
      </c>
      <c r="AA29" s="3"/>
    </row>
    <row r="30" spans="1:27" x14ac:dyDescent="0.25">
      <c r="A30" s="21">
        <v>27</v>
      </c>
      <c r="B30" s="16" t="s">
        <v>6</v>
      </c>
      <c r="C30" s="15" t="s">
        <v>48</v>
      </c>
      <c r="D30" s="15" t="s">
        <v>100</v>
      </c>
      <c r="E30" s="15" t="s">
        <v>165</v>
      </c>
      <c r="F30" s="15" t="s">
        <v>295</v>
      </c>
      <c r="G30" s="6">
        <v>74717</v>
      </c>
      <c r="H30" s="6">
        <v>71966</v>
      </c>
      <c r="I30" s="12">
        <v>2751</v>
      </c>
      <c r="J30" s="7">
        <v>71144</v>
      </c>
      <c r="K30" s="7">
        <v>62237</v>
      </c>
      <c r="L30" s="20">
        <v>8907</v>
      </c>
      <c r="M30" s="8">
        <v>78013</v>
      </c>
      <c r="N30" s="8">
        <v>69867</v>
      </c>
      <c r="O30" s="32">
        <v>8146</v>
      </c>
      <c r="P30" s="9">
        <v>49589</v>
      </c>
      <c r="Q30" s="9">
        <v>39014</v>
      </c>
      <c r="R30" s="30">
        <v>10575</v>
      </c>
      <c r="S30" s="10">
        <v>139802</v>
      </c>
      <c r="T30" s="10">
        <v>115853</v>
      </c>
      <c r="U30" s="29">
        <v>23949</v>
      </c>
      <c r="V30" s="11">
        <v>77818</v>
      </c>
      <c r="W30" s="11">
        <v>66939</v>
      </c>
      <c r="X30" s="28">
        <v>10879</v>
      </c>
      <c r="Y30" s="28">
        <v>368</v>
      </c>
      <c r="Z30" s="13">
        <f t="shared" si="0"/>
        <v>77082</v>
      </c>
      <c r="AA30" s="3"/>
    </row>
    <row r="31" spans="1:27" x14ac:dyDescent="0.25">
      <c r="A31" s="21">
        <v>28</v>
      </c>
      <c r="B31" s="16" t="s">
        <v>8</v>
      </c>
      <c r="C31" s="15" t="s">
        <v>30</v>
      </c>
      <c r="D31" s="15" t="s">
        <v>81</v>
      </c>
      <c r="E31" s="15" t="s">
        <v>166</v>
      </c>
      <c r="F31" s="15" t="s">
        <v>254</v>
      </c>
      <c r="G31" s="6">
        <v>173396</v>
      </c>
      <c r="H31" s="6">
        <v>162040</v>
      </c>
      <c r="I31" s="12">
        <v>11356</v>
      </c>
      <c r="J31" s="7">
        <v>145839</v>
      </c>
      <c r="K31" s="7">
        <v>129618</v>
      </c>
      <c r="L31" s="20">
        <v>16221</v>
      </c>
      <c r="M31" s="8">
        <v>126923</v>
      </c>
      <c r="N31" s="8">
        <v>113782</v>
      </c>
      <c r="O31" s="32">
        <v>13141</v>
      </c>
      <c r="P31" s="9">
        <v>122243</v>
      </c>
      <c r="Q31" s="9">
        <v>109399</v>
      </c>
      <c r="R31" s="30">
        <v>12844</v>
      </c>
      <c r="S31" s="10">
        <v>96063</v>
      </c>
      <c r="T31" s="10">
        <v>82711</v>
      </c>
      <c r="U31" s="29">
        <v>13352</v>
      </c>
      <c r="V31" s="11">
        <v>43300</v>
      </c>
      <c r="W31" s="11">
        <v>32536</v>
      </c>
      <c r="X31" s="28">
        <v>10764</v>
      </c>
      <c r="Y31" s="28">
        <v>258</v>
      </c>
      <c r="Z31" s="13">
        <f t="shared" si="0"/>
        <v>42784</v>
      </c>
      <c r="AA31" s="3"/>
    </row>
    <row r="32" spans="1:27" x14ac:dyDescent="0.25">
      <c r="A32" s="21">
        <v>29</v>
      </c>
      <c r="B32" s="16" t="s">
        <v>6</v>
      </c>
      <c r="C32" s="15" t="s">
        <v>31</v>
      </c>
      <c r="D32" s="15" t="s">
        <v>82</v>
      </c>
      <c r="E32" s="15" t="s">
        <v>167</v>
      </c>
      <c r="F32" s="15" t="s">
        <v>239</v>
      </c>
      <c r="G32" s="6">
        <v>148992</v>
      </c>
      <c r="H32" s="6">
        <v>141949</v>
      </c>
      <c r="I32" s="12">
        <v>7043</v>
      </c>
      <c r="J32" s="7">
        <v>172980</v>
      </c>
      <c r="K32" s="7">
        <v>156109</v>
      </c>
      <c r="L32" s="20">
        <v>16871</v>
      </c>
      <c r="M32" s="8">
        <v>176114</v>
      </c>
      <c r="N32" s="8">
        <v>154243</v>
      </c>
      <c r="O32" s="32">
        <v>21871</v>
      </c>
      <c r="P32" s="9">
        <v>127381</v>
      </c>
      <c r="Q32" s="9">
        <v>103547</v>
      </c>
      <c r="R32" s="30">
        <v>23834</v>
      </c>
      <c r="S32" s="10">
        <v>84308</v>
      </c>
      <c r="T32" s="10">
        <v>69046</v>
      </c>
      <c r="U32" s="29">
        <v>15262</v>
      </c>
      <c r="V32" s="11">
        <v>59535</v>
      </c>
      <c r="W32" s="11">
        <v>51263</v>
      </c>
      <c r="X32" s="28">
        <v>8272</v>
      </c>
      <c r="Y32" s="28">
        <v>530</v>
      </c>
      <c r="Z32" s="13">
        <f t="shared" si="0"/>
        <v>58475</v>
      </c>
      <c r="AA32" s="3"/>
    </row>
    <row r="33" spans="1:27" x14ac:dyDescent="0.25">
      <c r="A33" s="21">
        <v>30</v>
      </c>
      <c r="B33" s="16" t="s">
        <v>13</v>
      </c>
      <c r="C33" s="15" t="s">
        <v>124</v>
      </c>
      <c r="D33" s="15" t="s">
        <v>119</v>
      </c>
      <c r="E33" s="15" t="s">
        <v>168</v>
      </c>
      <c r="F33" s="15" t="s">
        <v>271</v>
      </c>
      <c r="G33" s="6"/>
      <c r="H33" s="6"/>
      <c r="I33" s="12"/>
      <c r="J33" s="7"/>
      <c r="K33" s="7"/>
      <c r="L33" s="20"/>
      <c r="M33" s="8">
        <v>2496</v>
      </c>
      <c r="N33" s="8">
        <v>2496</v>
      </c>
      <c r="O33" s="32">
        <v>0</v>
      </c>
      <c r="P33" s="9">
        <v>21668</v>
      </c>
      <c r="Q33" s="9">
        <v>21668</v>
      </c>
      <c r="R33" s="30">
        <v>0</v>
      </c>
      <c r="S33" s="10">
        <v>23429</v>
      </c>
      <c r="T33" s="10">
        <v>23429</v>
      </c>
      <c r="U33" s="29">
        <v>0</v>
      </c>
      <c r="V33" s="11">
        <v>10164</v>
      </c>
      <c r="W33" s="11">
        <v>10164</v>
      </c>
      <c r="X33" s="28">
        <v>0</v>
      </c>
      <c r="Y33" s="28">
        <v>2</v>
      </c>
      <c r="Z33" s="13">
        <f t="shared" si="0"/>
        <v>10160</v>
      </c>
      <c r="AA33" s="3"/>
    </row>
    <row r="34" spans="1:27" x14ac:dyDescent="0.25">
      <c r="A34" s="21">
        <v>31</v>
      </c>
      <c r="B34" s="16" t="s">
        <v>9</v>
      </c>
      <c r="C34" s="15" t="s">
        <v>125</v>
      </c>
      <c r="D34" s="15" t="s">
        <v>118</v>
      </c>
      <c r="E34" s="15" t="s">
        <v>169</v>
      </c>
      <c r="F34" s="15" t="s">
        <v>270</v>
      </c>
      <c r="G34" s="6"/>
      <c r="H34" s="6"/>
      <c r="I34" s="12"/>
      <c r="J34" s="7"/>
      <c r="K34" s="7"/>
      <c r="L34" s="20"/>
      <c r="M34" s="8">
        <v>3079</v>
      </c>
      <c r="N34" s="8">
        <v>2575</v>
      </c>
      <c r="O34" s="32">
        <v>504</v>
      </c>
      <c r="P34" s="9">
        <v>27401</v>
      </c>
      <c r="Q34" s="9">
        <v>26284</v>
      </c>
      <c r="R34" s="30">
        <v>1117</v>
      </c>
      <c r="S34" s="10">
        <v>22480</v>
      </c>
      <c r="T34" s="10">
        <v>20001</v>
      </c>
      <c r="U34" s="29">
        <v>2479</v>
      </c>
      <c r="V34" s="11">
        <v>12312</v>
      </c>
      <c r="W34" s="11">
        <v>10010</v>
      </c>
      <c r="X34" s="28">
        <v>2302</v>
      </c>
      <c r="Y34" s="28">
        <v>38</v>
      </c>
      <c r="Z34" s="13">
        <f t="shared" si="0"/>
        <v>12236</v>
      </c>
      <c r="AA34" s="3"/>
    </row>
    <row r="35" spans="1:27" x14ac:dyDescent="0.25">
      <c r="A35" s="21">
        <v>32</v>
      </c>
      <c r="B35" s="16" t="s">
        <v>170</v>
      </c>
      <c r="C35" s="15" t="s">
        <v>126</v>
      </c>
      <c r="D35" s="15" t="s">
        <v>171</v>
      </c>
      <c r="E35" s="15" t="s">
        <v>172</v>
      </c>
      <c r="F35" s="15" t="s">
        <v>272</v>
      </c>
      <c r="G35" s="6"/>
      <c r="H35" s="6"/>
      <c r="I35" s="12"/>
      <c r="J35" s="7"/>
      <c r="K35" s="7"/>
      <c r="L35" s="20"/>
      <c r="M35" s="8">
        <v>2039</v>
      </c>
      <c r="N35" s="8">
        <v>1865</v>
      </c>
      <c r="O35" s="32">
        <v>174</v>
      </c>
      <c r="P35" s="9">
        <v>17208</v>
      </c>
      <c r="Q35" s="9">
        <v>13795</v>
      </c>
      <c r="R35" s="30">
        <v>3445</v>
      </c>
      <c r="S35" s="10">
        <v>15876</v>
      </c>
      <c r="T35" s="10">
        <v>10443</v>
      </c>
      <c r="U35" s="29">
        <v>5433</v>
      </c>
      <c r="V35" s="11">
        <v>15751</v>
      </c>
      <c r="W35" s="11">
        <v>10546</v>
      </c>
      <c r="X35" s="28">
        <v>5205</v>
      </c>
      <c r="Y35" s="28">
        <v>361</v>
      </c>
      <c r="Z35" s="13">
        <f t="shared" si="0"/>
        <v>15029</v>
      </c>
      <c r="AA35" s="3"/>
    </row>
    <row r="36" spans="1:27" x14ac:dyDescent="0.25">
      <c r="A36" s="21">
        <v>33</v>
      </c>
      <c r="B36" s="16" t="s">
        <v>173</v>
      </c>
      <c r="C36" s="15" t="s">
        <v>132</v>
      </c>
      <c r="D36" s="15" t="s">
        <v>174</v>
      </c>
      <c r="E36" s="15" t="s">
        <v>175</v>
      </c>
      <c r="F36" s="15" t="s">
        <v>273</v>
      </c>
      <c r="G36" s="6"/>
      <c r="H36" s="6"/>
      <c r="I36" s="12"/>
      <c r="J36" s="7"/>
      <c r="K36" s="7"/>
      <c r="L36" s="20"/>
      <c r="M36" s="8"/>
      <c r="N36" s="8"/>
      <c r="O36" s="32"/>
      <c r="P36" s="9">
        <v>42819</v>
      </c>
      <c r="Q36" s="9">
        <v>42819</v>
      </c>
      <c r="R36" s="30">
        <v>0</v>
      </c>
      <c r="S36" s="10">
        <v>45613</v>
      </c>
      <c r="T36" s="10">
        <v>45613</v>
      </c>
      <c r="U36" s="29">
        <v>0</v>
      </c>
      <c r="V36" s="11">
        <v>18600</v>
      </c>
      <c r="W36" s="11">
        <v>18564</v>
      </c>
      <c r="X36" s="28">
        <v>36</v>
      </c>
      <c r="Y36" s="28">
        <v>260</v>
      </c>
      <c r="Z36" s="13">
        <f t="shared" si="0"/>
        <v>18080</v>
      </c>
      <c r="AA36" s="3"/>
    </row>
    <row r="37" spans="1:27" x14ac:dyDescent="0.25">
      <c r="A37" s="21">
        <v>34</v>
      </c>
      <c r="B37" s="16" t="s">
        <v>176</v>
      </c>
      <c r="C37" s="15" t="s">
        <v>133</v>
      </c>
      <c r="D37" s="15" t="s">
        <v>177</v>
      </c>
      <c r="E37" s="15" t="s">
        <v>178</v>
      </c>
      <c r="F37" s="15" t="s">
        <v>274</v>
      </c>
      <c r="G37" s="6"/>
      <c r="H37" s="6"/>
      <c r="I37" s="12"/>
      <c r="J37" s="7"/>
      <c r="K37" s="7"/>
      <c r="L37" s="20"/>
      <c r="M37" s="8"/>
      <c r="N37" s="8"/>
      <c r="O37" s="32"/>
      <c r="P37" s="9">
        <v>29759</v>
      </c>
      <c r="Q37" s="9">
        <v>24186</v>
      </c>
      <c r="R37" s="30">
        <v>5704</v>
      </c>
      <c r="S37" s="10">
        <v>73779</v>
      </c>
      <c r="T37" s="10">
        <v>57214</v>
      </c>
      <c r="U37" s="29">
        <v>16565</v>
      </c>
      <c r="V37" s="11">
        <v>42550</v>
      </c>
      <c r="W37" s="11">
        <v>31639</v>
      </c>
      <c r="X37" s="28">
        <v>10911</v>
      </c>
      <c r="Y37" s="28">
        <v>2933</v>
      </c>
      <c r="Z37" s="13">
        <f t="shared" si="0"/>
        <v>36684</v>
      </c>
      <c r="AA37" s="3"/>
    </row>
    <row r="38" spans="1:27" x14ac:dyDescent="0.25">
      <c r="A38" s="21">
        <v>35</v>
      </c>
      <c r="B38" s="16" t="s">
        <v>9</v>
      </c>
      <c r="C38" s="15" t="s">
        <v>134</v>
      </c>
      <c r="D38" s="15" t="s">
        <v>88</v>
      </c>
      <c r="E38" s="15" t="s">
        <v>179</v>
      </c>
      <c r="F38" s="15" t="s">
        <v>275</v>
      </c>
      <c r="G38" s="6"/>
      <c r="H38" s="6"/>
      <c r="I38" s="12"/>
      <c r="J38" s="7"/>
      <c r="K38" s="7"/>
      <c r="L38" s="20"/>
      <c r="M38" s="8"/>
      <c r="N38" s="8"/>
      <c r="O38" s="32"/>
      <c r="P38" s="9">
        <v>60960</v>
      </c>
      <c r="Q38" s="9">
        <v>54499</v>
      </c>
      <c r="R38" s="30">
        <v>6461</v>
      </c>
      <c r="S38" s="10">
        <v>94262</v>
      </c>
      <c r="T38" s="10">
        <v>77625</v>
      </c>
      <c r="U38" s="29">
        <v>16637</v>
      </c>
      <c r="V38" s="11">
        <v>43417</v>
      </c>
      <c r="W38" s="11">
        <v>34317</v>
      </c>
      <c r="X38" s="28">
        <v>9100</v>
      </c>
      <c r="Y38" s="28">
        <v>549</v>
      </c>
      <c r="Z38" s="13">
        <f t="shared" si="0"/>
        <v>42319</v>
      </c>
      <c r="AA38" s="3"/>
    </row>
    <row r="39" spans="1:27" x14ac:dyDescent="0.25">
      <c r="A39" s="21">
        <v>36</v>
      </c>
      <c r="B39" s="16" t="s">
        <v>0</v>
      </c>
      <c r="C39" s="15" t="s">
        <v>135</v>
      </c>
      <c r="D39" s="15" t="s">
        <v>108</v>
      </c>
      <c r="E39" s="15" t="s">
        <v>180</v>
      </c>
      <c r="F39" s="15" t="s">
        <v>276</v>
      </c>
      <c r="G39" s="6"/>
      <c r="H39" s="6"/>
      <c r="I39" s="12"/>
      <c r="J39" s="7"/>
      <c r="K39" s="7"/>
      <c r="L39" s="20"/>
      <c r="M39" s="8"/>
      <c r="N39" s="8"/>
      <c r="O39" s="32"/>
      <c r="P39" s="9">
        <v>6650</v>
      </c>
      <c r="Q39" s="9">
        <v>6650</v>
      </c>
      <c r="R39" s="30">
        <v>0</v>
      </c>
      <c r="S39" s="10">
        <v>8629</v>
      </c>
      <c r="T39" s="10">
        <v>8629</v>
      </c>
      <c r="U39" s="29">
        <v>0</v>
      </c>
      <c r="V39" s="11">
        <v>11540</v>
      </c>
      <c r="W39" s="11">
        <v>11540</v>
      </c>
      <c r="X39" s="28">
        <v>0</v>
      </c>
      <c r="Y39" s="28">
        <v>1413</v>
      </c>
      <c r="Z39" s="13">
        <f t="shared" si="0"/>
        <v>8714</v>
      </c>
      <c r="AA39" s="3"/>
    </row>
    <row r="40" spans="1:27" x14ac:dyDescent="0.25">
      <c r="A40" s="21">
        <v>37</v>
      </c>
      <c r="B40" s="16" t="s">
        <v>0</v>
      </c>
      <c r="C40" s="15" t="s">
        <v>25</v>
      </c>
      <c r="D40" s="15" t="s">
        <v>75</v>
      </c>
      <c r="E40" s="15" t="s">
        <v>181</v>
      </c>
      <c r="F40" s="15" t="s">
        <v>252</v>
      </c>
      <c r="G40" s="6">
        <v>139850</v>
      </c>
      <c r="H40" s="6">
        <v>139850</v>
      </c>
      <c r="I40" s="12">
        <v>0</v>
      </c>
      <c r="J40" s="7">
        <v>18069</v>
      </c>
      <c r="K40" s="7">
        <v>18069</v>
      </c>
      <c r="L40" s="20">
        <v>0</v>
      </c>
      <c r="M40" s="8">
        <v>36272</v>
      </c>
      <c r="N40" s="8">
        <v>37272</v>
      </c>
      <c r="O40" s="32">
        <v>0</v>
      </c>
      <c r="P40" s="9">
        <v>46064</v>
      </c>
      <c r="Q40" s="9">
        <v>46064</v>
      </c>
      <c r="R40" s="30">
        <v>0</v>
      </c>
      <c r="S40" s="10">
        <v>43724</v>
      </c>
      <c r="T40" s="10">
        <v>43724</v>
      </c>
      <c r="U40" s="29">
        <v>0</v>
      </c>
      <c r="V40" s="11">
        <v>20494</v>
      </c>
      <c r="W40" s="11">
        <v>20494</v>
      </c>
      <c r="X40" s="28">
        <v>0</v>
      </c>
      <c r="Y40" s="28">
        <v>7</v>
      </c>
      <c r="Z40" s="13">
        <f t="shared" si="0"/>
        <v>20480</v>
      </c>
      <c r="AA40" s="3"/>
    </row>
    <row r="41" spans="1:27" x14ac:dyDescent="0.25">
      <c r="A41" s="21">
        <v>38</v>
      </c>
      <c r="B41" s="16" t="s">
        <v>9</v>
      </c>
      <c r="C41" s="15" t="s">
        <v>49</v>
      </c>
      <c r="D41" s="15" t="s">
        <v>101</v>
      </c>
      <c r="E41" s="15" t="s">
        <v>182</v>
      </c>
      <c r="F41" s="15" t="s">
        <v>241</v>
      </c>
      <c r="G41" s="6">
        <v>59879</v>
      </c>
      <c r="H41" s="6">
        <v>56435</v>
      </c>
      <c r="I41" s="12">
        <v>3444</v>
      </c>
      <c r="J41" s="7">
        <v>48472</v>
      </c>
      <c r="K41" s="7">
        <v>45440</v>
      </c>
      <c r="L41" s="20">
        <v>3032</v>
      </c>
      <c r="M41" s="8">
        <v>53783</v>
      </c>
      <c r="N41" s="8">
        <v>49341</v>
      </c>
      <c r="O41" s="32">
        <v>4442</v>
      </c>
      <c r="P41" s="9">
        <v>51087</v>
      </c>
      <c r="Q41" s="9">
        <v>46459</v>
      </c>
      <c r="R41" s="30">
        <v>4628</v>
      </c>
      <c r="S41" s="10">
        <v>53620</v>
      </c>
      <c r="T41" s="10">
        <v>46450</v>
      </c>
      <c r="U41" s="29">
        <v>7170</v>
      </c>
      <c r="V41" s="11">
        <v>25138</v>
      </c>
      <c r="W41" s="11">
        <v>20416</v>
      </c>
      <c r="X41" s="28">
        <v>4722</v>
      </c>
      <c r="Y41" s="28">
        <v>100</v>
      </c>
      <c r="Z41" s="13">
        <f t="shared" si="0"/>
        <v>24938</v>
      </c>
      <c r="AA41" s="3"/>
    </row>
    <row r="42" spans="1:27" x14ac:dyDescent="0.25">
      <c r="A42" s="21">
        <v>39</v>
      </c>
      <c r="B42" s="16" t="s">
        <v>0</v>
      </c>
      <c r="C42" s="15" t="s">
        <v>52</v>
      </c>
      <c r="D42" s="15" t="s">
        <v>104</v>
      </c>
      <c r="E42" s="15" t="s">
        <v>183</v>
      </c>
      <c r="F42" s="15" t="s">
        <v>288</v>
      </c>
      <c r="G42" s="6">
        <v>57040</v>
      </c>
      <c r="H42" s="6">
        <v>57040</v>
      </c>
      <c r="I42" s="12">
        <v>0</v>
      </c>
      <c r="J42" s="7">
        <v>63244</v>
      </c>
      <c r="K42" s="7">
        <v>63244</v>
      </c>
      <c r="L42" s="20">
        <v>0</v>
      </c>
      <c r="M42" s="8">
        <v>42815</v>
      </c>
      <c r="N42" s="8">
        <v>42815</v>
      </c>
      <c r="O42" s="32">
        <v>0</v>
      </c>
      <c r="P42" s="9">
        <v>42369</v>
      </c>
      <c r="Q42" s="9">
        <v>42369</v>
      </c>
      <c r="R42" s="31">
        <v>0</v>
      </c>
      <c r="S42" s="10">
        <v>27738</v>
      </c>
      <c r="T42" s="10">
        <v>27738</v>
      </c>
      <c r="U42" s="29">
        <v>0</v>
      </c>
      <c r="V42" s="11">
        <v>15155</v>
      </c>
      <c r="W42" s="11">
        <v>15155</v>
      </c>
      <c r="X42" s="28">
        <v>0</v>
      </c>
      <c r="Y42" s="28">
        <v>30</v>
      </c>
      <c r="Z42" s="13">
        <f t="shared" si="0"/>
        <v>15095</v>
      </c>
      <c r="AA42" s="3"/>
    </row>
    <row r="43" spans="1:27" x14ac:dyDescent="0.25">
      <c r="A43" s="21">
        <v>40</v>
      </c>
      <c r="B43" s="16" t="s">
        <v>12</v>
      </c>
      <c r="C43" s="15" t="s">
        <v>50</v>
      </c>
      <c r="D43" s="15" t="s">
        <v>102</v>
      </c>
      <c r="E43" s="15" t="s">
        <v>184</v>
      </c>
      <c r="F43" s="15" t="s">
        <v>238</v>
      </c>
      <c r="G43" s="6">
        <v>66984</v>
      </c>
      <c r="H43" s="6">
        <v>66984</v>
      </c>
      <c r="I43" s="12">
        <v>0</v>
      </c>
      <c r="J43" s="7">
        <v>92078</v>
      </c>
      <c r="K43" s="7">
        <v>92078</v>
      </c>
      <c r="L43" s="20">
        <v>0</v>
      </c>
      <c r="M43" s="8">
        <v>97743</v>
      </c>
      <c r="N43" s="8">
        <v>97743</v>
      </c>
      <c r="O43" s="32">
        <v>0</v>
      </c>
      <c r="P43" s="9">
        <v>98159</v>
      </c>
      <c r="Q43" s="9">
        <v>98159</v>
      </c>
      <c r="R43" s="30">
        <v>0</v>
      </c>
      <c r="S43" s="10">
        <v>65819</v>
      </c>
      <c r="T43" s="10">
        <v>65819</v>
      </c>
      <c r="U43" s="29">
        <v>0</v>
      </c>
      <c r="V43" s="11">
        <v>31137</v>
      </c>
      <c r="W43" s="11">
        <v>31137</v>
      </c>
      <c r="X43" s="28">
        <v>0</v>
      </c>
      <c r="Y43" s="28">
        <v>8</v>
      </c>
      <c r="Z43" s="13">
        <f t="shared" si="0"/>
        <v>31121</v>
      </c>
      <c r="AA43" s="3"/>
    </row>
    <row r="44" spans="1:27" x14ac:dyDescent="0.25">
      <c r="A44" s="21">
        <v>41</v>
      </c>
      <c r="B44" s="16" t="s">
        <v>6</v>
      </c>
      <c r="C44" s="15" t="s">
        <v>36</v>
      </c>
      <c r="D44" s="15" t="s">
        <v>87</v>
      </c>
      <c r="E44" s="15" t="s">
        <v>185</v>
      </c>
      <c r="F44" s="15" t="s">
        <v>242</v>
      </c>
      <c r="G44" s="6">
        <v>98528</v>
      </c>
      <c r="H44" s="6">
        <v>94326</v>
      </c>
      <c r="I44" s="12">
        <v>4202</v>
      </c>
      <c r="J44" s="7">
        <v>116502</v>
      </c>
      <c r="K44" s="7">
        <v>107988</v>
      </c>
      <c r="L44" s="20">
        <v>8514</v>
      </c>
      <c r="M44" s="8">
        <v>113108</v>
      </c>
      <c r="N44" s="8">
        <v>108095</v>
      </c>
      <c r="O44" s="32">
        <v>5013</v>
      </c>
      <c r="P44" s="9">
        <v>95371</v>
      </c>
      <c r="Q44" s="9">
        <v>88699</v>
      </c>
      <c r="R44" s="30">
        <v>6672</v>
      </c>
      <c r="S44" s="10">
        <v>102076</v>
      </c>
      <c r="T44" s="10">
        <v>96361</v>
      </c>
      <c r="U44" s="29">
        <v>5715</v>
      </c>
      <c r="V44" s="11">
        <v>36779</v>
      </c>
      <c r="W44" s="11">
        <v>34512</v>
      </c>
      <c r="X44" s="28">
        <v>2267</v>
      </c>
      <c r="Y44" s="28">
        <v>169</v>
      </c>
      <c r="Z44" s="13">
        <f t="shared" si="0"/>
        <v>36441</v>
      </c>
      <c r="AA44" s="3"/>
    </row>
    <row r="45" spans="1:27" x14ac:dyDescent="0.25">
      <c r="A45" s="21">
        <v>42</v>
      </c>
      <c r="B45" s="16" t="s">
        <v>1</v>
      </c>
      <c r="C45" s="15" t="s">
        <v>26</v>
      </c>
      <c r="D45" s="15" t="s">
        <v>76</v>
      </c>
      <c r="E45" s="15" t="s">
        <v>186</v>
      </c>
      <c r="F45" s="15" t="s">
        <v>239</v>
      </c>
      <c r="G45" s="6">
        <v>191191</v>
      </c>
      <c r="H45" s="6">
        <v>191191</v>
      </c>
      <c r="I45" s="12">
        <v>0</v>
      </c>
      <c r="J45" s="7">
        <v>169239</v>
      </c>
      <c r="K45" s="7">
        <v>169239</v>
      </c>
      <c r="L45" s="20">
        <v>0</v>
      </c>
      <c r="M45" s="8">
        <v>132431</v>
      </c>
      <c r="N45" s="8">
        <v>132431</v>
      </c>
      <c r="O45" s="32">
        <v>0</v>
      </c>
      <c r="P45" s="9">
        <v>125563</v>
      </c>
      <c r="Q45" s="9">
        <v>125563</v>
      </c>
      <c r="R45" s="30">
        <v>0</v>
      </c>
      <c r="S45" s="10">
        <v>117887</v>
      </c>
      <c r="T45" s="10">
        <v>117887</v>
      </c>
      <c r="U45" s="29">
        <v>0</v>
      </c>
      <c r="V45" s="11">
        <v>82906</v>
      </c>
      <c r="W45" s="11">
        <v>82906</v>
      </c>
      <c r="X45" s="28">
        <v>0</v>
      </c>
      <c r="Y45" s="28">
        <v>113</v>
      </c>
      <c r="Z45" s="13">
        <f t="shared" si="0"/>
        <v>82680</v>
      </c>
      <c r="AA45" s="3"/>
    </row>
    <row r="46" spans="1:27" x14ac:dyDescent="0.25">
      <c r="A46" s="21">
        <v>43</v>
      </c>
      <c r="B46" s="16" t="s">
        <v>7</v>
      </c>
      <c r="C46" s="15" t="s">
        <v>28</v>
      </c>
      <c r="D46" s="15" t="s">
        <v>79</v>
      </c>
      <c r="E46" s="15" t="s">
        <v>187</v>
      </c>
      <c r="F46" s="15" t="s">
        <v>279</v>
      </c>
      <c r="G46" s="6">
        <v>194412</v>
      </c>
      <c r="H46" s="6">
        <v>194412</v>
      </c>
      <c r="I46" s="12">
        <v>0</v>
      </c>
      <c r="J46" s="7">
        <v>142525</v>
      </c>
      <c r="K46" s="7">
        <v>142525</v>
      </c>
      <c r="L46" s="20">
        <v>0</v>
      </c>
      <c r="M46" s="8">
        <v>101578</v>
      </c>
      <c r="N46" s="8">
        <v>101578</v>
      </c>
      <c r="O46" s="32">
        <v>0</v>
      </c>
      <c r="P46" s="9">
        <v>67417</v>
      </c>
      <c r="Q46" s="9">
        <v>67417</v>
      </c>
      <c r="R46" s="30">
        <v>0</v>
      </c>
      <c r="S46" s="10">
        <v>30045</v>
      </c>
      <c r="T46" s="10">
        <v>30045</v>
      </c>
      <c r="U46" s="29">
        <v>0</v>
      </c>
      <c r="V46" s="11">
        <v>16602</v>
      </c>
      <c r="W46" s="11">
        <v>16602</v>
      </c>
      <c r="X46" s="28">
        <v>0</v>
      </c>
      <c r="Y46" s="28">
        <v>0</v>
      </c>
      <c r="Z46" s="13">
        <f t="shared" si="0"/>
        <v>16602</v>
      </c>
      <c r="AA46" s="3"/>
    </row>
    <row r="47" spans="1:27" x14ac:dyDescent="0.25">
      <c r="A47" s="21">
        <v>44</v>
      </c>
      <c r="B47" s="16" t="s">
        <v>0</v>
      </c>
      <c r="C47" s="15" t="s">
        <v>42</v>
      </c>
      <c r="D47" s="15" t="s">
        <v>94</v>
      </c>
      <c r="E47" s="15" t="s">
        <v>188</v>
      </c>
      <c r="F47" s="15" t="s">
        <v>287</v>
      </c>
      <c r="G47" s="6">
        <v>75915</v>
      </c>
      <c r="H47" s="6">
        <v>75915</v>
      </c>
      <c r="I47" s="12">
        <v>0</v>
      </c>
      <c r="J47" s="7">
        <v>59634</v>
      </c>
      <c r="K47" s="7">
        <v>59634</v>
      </c>
      <c r="L47" s="20">
        <v>0</v>
      </c>
      <c r="M47" s="8">
        <v>85830</v>
      </c>
      <c r="N47" s="8">
        <v>85830</v>
      </c>
      <c r="O47" s="32">
        <v>0</v>
      </c>
      <c r="P47" s="9">
        <v>74832</v>
      </c>
      <c r="Q47" s="9">
        <v>74832</v>
      </c>
      <c r="R47" s="30">
        <v>0</v>
      </c>
      <c r="S47" s="10">
        <v>53099</v>
      </c>
      <c r="T47" s="10">
        <v>53099</v>
      </c>
      <c r="U47" s="29">
        <v>0</v>
      </c>
      <c r="V47" s="11">
        <v>31413</v>
      </c>
      <c r="W47" s="11">
        <v>31413</v>
      </c>
      <c r="X47" s="28">
        <v>0</v>
      </c>
      <c r="Y47" s="28">
        <v>109</v>
      </c>
      <c r="Z47" s="13">
        <f t="shared" si="0"/>
        <v>31195</v>
      </c>
      <c r="AA47" s="3"/>
    </row>
    <row r="48" spans="1:27" x14ac:dyDescent="0.25">
      <c r="A48" s="21">
        <v>45</v>
      </c>
      <c r="B48" s="16" t="s">
        <v>12</v>
      </c>
      <c r="C48" s="15" t="s">
        <v>59</v>
      </c>
      <c r="D48" s="15" t="s">
        <v>112</v>
      </c>
      <c r="E48" s="15" t="s">
        <v>189</v>
      </c>
      <c r="F48" s="15" t="s">
        <v>259</v>
      </c>
      <c r="G48" s="6">
        <v>29441</v>
      </c>
      <c r="H48" s="6">
        <v>29441</v>
      </c>
      <c r="I48" s="12">
        <v>0</v>
      </c>
      <c r="J48" s="7">
        <v>32940</v>
      </c>
      <c r="K48" s="7">
        <v>32940</v>
      </c>
      <c r="L48" s="20">
        <v>0</v>
      </c>
      <c r="M48" s="8">
        <v>32224</v>
      </c>
      <c r="N48" s="8">
        <v>32224</v>
      </c>
      <c r="O48" s="32">
        <v>0</v>
      </c>
      <c r="P48" s="9">
        <v>18309</v>
      </c>
      <c r="Q48" s="9">
        <v>18309</v>
      </c>
      <c r="R48" s="30">
        <v>0</v>
      </c>
      <c r="S48" s="10">
        <v>12278</v>
      </c>
      <c r="T48" s="10">
        <v>12278</v>
      </c>
      <c r="U48" s="29">
        <v>0</v>
      </c>
      <c r="V48" s="11">
        <v>13757</v>
      </c>
      <c r="W48" s="11">
        <v>13757</v>
      </c>
      <c r="X48" s="28">
        <v>0</v>
      </c>
      <c r="Y48" s="28">
        <v>3</v>
      </c>
      <c r="Z48" s="13">
        <f t="shared" si="0"/>
        <v>13751</v>
      </c>
      <c r="AA48" s="3"/>
    </row>
    <row r="49" spans="1:27" x14ac:dyDescent="0.25">
      <c r="A49" s="21">
        <v>46</v>
      </c>
      <c r="B49" s="16" t="s">
        <v>12</v>
      </c>
      <c r="C49" s="15" t="s">
        <v>43</v>
      </c>
      <c r="D49" s="15" t="s">
        <v>95</v>
      </c>
      <c r="E49" s="15" t="s">
        <v>190</v>
      </c>
      <c r="F49" s="15" t="s">
        <v>261</v>
      </c>
      <c r="G49" s="6">
        <v>84682</v>
      </c>
      <c r="H49" s="6">
        <v>84682</v>
      </c>
      <c r="I49" s="12">
        <v>0</v>
      </c>
      <c r="J49" s="7">
        <v>82182</v>
      </c>
      <c r="K49" s="7">
        <v>82182</v>
      </c>
      <c r="L49" s="20">
        <v>0</v>
      </c>
      <c r="M49" s="8">
        <v>102620</v>
      </c>
      <c r="N49" s="8">
        <v>102620</v>
      </c>
      <c r="O49" s="32">
        <v>0</v>
      </c>
      <c r="P49" s="9">
        <v>64046</v>
      </c>
      <c r="Q49" s="9">
        <v>64046</v>
      </c>
      <c r="R49" s="30">
        <v>0</v>
      </c>
      <c r="S49" s="10">
        <v>50785</v>
      </c>
      <c r="T49" s="10">
        <v>50785</v>
      </c>
      <c r="U49" s="29">
        <v>0</v>
      </c>
      <c r="V49" s="11">
        <v>22810</v>
      </c>
      <c r="W49" s="11">
        <v>22810</v>
      </c>
      <c r="X49" s="28">
        <v>0</v>
      </c>
      <c r="Y49" s="28">
        <v>17</v>
      </c>
      <c r="Z49" s="13">
        <f t="shared" si="0"/>
        <v>22776</v>
      </c>
      <c r="AA49" s="3"/>
    </row>
    <row r="50" spans="1:27" x14ac:dyDescent="0.25">
      <c r="A50" s="21">
        <v>47</v>
      </c>
      <c r="B50" s="16" t="s">
        <v>0</v>
      </c>
      <c r="C50" s="15" t="s">
        <v>56</v>
      </c>
      <c r="D50" s="15" t="s">
        <v>109</v>
      </c>
      <c r="E50" s="15" t="s">
        <v>191</v>
      </c>
      <c r="F50" s="15" t="s">
        <v>260</v>
      </c>
      <c r="G50" s="6">
        <v>37663</v>
      </c>
      <c r="H50" s="6">
        <v>37663</v>
      </c>
      <c r="I50" s="12">
        <v>0</v>
      </c>
      <c r="J50" s="7">
        <v>35785</v>
      </c>
      <c r="K50" s="7">
        <v>35785</v>
      </c>
      <c r="L50" s="20">
        <v>0</v>
      </c>
      <c r="M50" s="8">
        <v>28134</v>
      </c>
      <c r="N50" s="8">
        <v>28134</v>
      </c>
      <c r="O50" s="32">
        <v>0</v>
      </c>
      <c r="P50" s="9">
        <v>10027</v>
      </c>
      <c r="Q50" s="9">
        <v>10027</v>
      </c>
      <c r="R50" s="30">
        <v>0</v>
      </c>
      <c r="S50" s="10">
        <v>20075</v>
      </c>
      <c r="T50" s="10">
        <v>20075</v>
      </c>
      <c r="U50" s="29">
        <v>0</v>
      </c>
      <c r="V50" s="11">
        <v>9193</v>
      </c>
      <c r="W50" s="11">
        <v>9193</v>
      </c>
      <c r="X50" s="28">
        <v>0</v>
      </c>
      <c r="Y50" s="28">
        <v>0</v>
      </c>
      <c r="Z50" s="13">
        <f t="shared" si="0"/>
        <v>9193</v>
      </c>
      <c r="AA50" s="3"/>
    </row>
    <row r="51" spans="1:27" x14ac:dyDescent="0.25">
      <c r="A51" s="21">
        <v>48</v>
      </c>
      <c r="B51" s="16" t="s">
        <v>9</v>
      </c>
      <c r="C51" s="15" t="s">
        <v>19</v>
      </c>
      <c r="D51" s="15" t="s">
        <v>210</v>
      </c>
      <c r="E51" s="15" t="s">
        <v>192</v>
      </c>
      <c r="F51" s="15" t="s">
        <v>264</v>
      </c>
      <c r="G51" s="6">
        <v>870949</v>
      </c>
      <c r="H51" s="6">
        <v>870949</v>
      </c>
      <c r="I51" s="12">
        <v>0</v>
      </c>
      <c r="J51" s="7">
        <v>15474</v>
      </c>
      <c r="K51" s="7">
        <v>15474</v>
      </c>
      <c r="L51" s="20">
        <v>0</v>
      </c>
      <c r="M51" s="8">
        <v>21602</v>
      </c>
      <c r="N51" s="8">
        <v>21602</v>
      </c>
      <c r="O51" s="32">
        <v>0</v>
      </c>
      <c r="P51" s="9">
        <v>17427</v>
      </c>
      <c r="Q51" s="9">
        <v>17427</v>
      </c>
      <c r="R51" s="30">
        <v>0</v>
      </c>
      <c r="S51" s="10">
        <v>20497</v>
      </c>
      <c r="T51" s="10">
        <v>20481</v>
      </c>
      <c r="U51" s="29">
        <v>16</v>
      </c>
      <c r="V51" s="11">
        <v>16884</v>
      </c>
      <c r="W51" s="11">
        <v>15932</v>
      </c>
      <c r="X51" s="28">
        <v>952</v>
      </c>
      <c r="Y51" s="28">
        <v>14</v>
      </c>
      <c r="Z51" s="13">
        <f t="shared" si="0"/>
        <v>16856</v>
      </c>
      <c r="AA51" s="3"/>
    </row>
    <row r="52" spans="1:27" x14ac:dyDescent="0.25">
      <c r="A52" s="21">
        <v>49</v>
      </c>
      <c r="B52" s="16" t="s">
        <v>6</v>
      </c>
      <c r="C52" s="15" t="s">
        <v>27</v>
      </c>
      <c r="D52" s="15" t="s">
        <v>77</v>
      </c>
      <c r="E52" s="15" t="s">
        <v>193</v>
      </c>
      <c r="F52" s="15" t="s">
        <v>255</v>
      </c>
      <c r="G52" s="6">
        <v>198941</v>
      </c>
      <c r="H52" s="6">
        <v>191028</v>
      </c>
      <c r="I52" s="12">
        <v>7913</v>
      </c>
      <c r="J52" s="7">
        <v>146684</v>
      </c>
      <c r="K52" s="7">
        <v>120214</v>
      </c>
      <c r="L52" s="20">
        <v>26470</v>
      </c>
      <c r="M52" s="8">
        <v>159248</v>
      </c>
      <c r="N52" s="8">
        <v>140055</v>
      </c>
      <c r="O52" s="32">
        <v>19193</v>
      </c>
      <c r="P52" s="9">
        <v>139683</v>
      </c>
      <c r="Q52" s="9">
        <v>123593</v>
      </c>
      <c r="R52" s="30">
        <v>16090</v>
      </c>
      <c r="S52" s="10">
        <v>78024</v>
      </c>
      <c r="T52" s="10">
        <v>75151</v>
      </c>
      <c r="U52" s="29">
        <v>2873</v>
      </c>
      <c r="V52" s="11">
        <v>37162</v>
      </c>
      <c r="W52" s="11">
        <v>34605</v>
      </c>
      <c r="X52" s="28">
        <v>2557</v>
      </c>
      <c r="Y52" s="28">
        <v>26</v>
      </c>
      <c r="Z52" s="13">
        <f t="shared" si="0"/>
        <v>37110</v>
      </c>
      <c r="AA52" s="3"/>
    </row>
    <row r="53" spans="1:27" x14ac:dyDescent="0.25">
      <c r="A53" s="21">
        <v>50</v>
      </c>
      <c r="B53" s="16" t="s">
        <v>8</v>
      </c>
      <c r="C53" s="15" t="s">
        <v>40</v>
      </c>
      <c r="D53" s="15" t="s">
        <v>92</v>
      </c>
      <c r="E53" s="15" t="s">
        <v>194</v>
      </c>
      <c r="F53" s="15" t="s">
        <v>262</v>
      </c>
      <c r="G53" s="6">
        <v>95859</v>
      </c>
      <c r="H53" s="6">
        <v>91427</v>
      </c>
      <c r="I53" s="12">
        <v>4432</v>
      </c>
      <c r="J53" s="7">
        <v>117152</v>
      </c>
      <c r="K53" s="7">
        <v>86572</v>
      </c>
      <c r="L53" s="20">
        <v>30580</v>
      </c>
      <c r="M53" s="8">
        <v>54445</v>
      </c>
      <c r="N53" s="8">
        <v>36119</v>
      </c>
      <c r="O53" s="32">
        <v>18326</v>
      </c>
      <c r="P53" s="9">
        <v>57247</v>
      </c>
      <c r="Q53" s="9">
        <v>41803</v>
      </c>
      <c r="R53" s="30">
        <v>15444</v>
      </c>
      <c r="S53" s="10">
        <v>21473</v>
      </c>
      <c r="T53" s="10">
        <v>17678</v>
      </c>
      <c r="U53" s="29">
        <v>3795</v>
      </c>
      <c r="V53" s="11">
        <v>6151</v>
      </c>
      <c r="W53" s="11">
        <v>5834</v>
      </c>
      <c r="X53" s="28">
        <v>317</v>
      </c>
      <c r="Y53" s="28">
        <v>80</v>
      </c>
      <c r="Z53" s="13">
        <f t="shared" si="0"/>
        <v>5991</v>
      </c>
      <c r="AA53" s="3"/>
    </row>
    <row r="54" spans="1:27" x14ac:dyDescent="0.25">
      <c r="A54" s="21">
        <v>51</v>
      </c>
      <c r="B54" s="16" t="s">
        <v>0</v>
      </c>
      <c r="C54" s="15" t="s">
        <v>57</v>
      </c>
      <c r="D54" s="15" t="s">
        <v>110</v>
      </c>
      <c r="E54" s="15" t="s">
        <v>195</v>
      </c>
      <c r="F54" s="15" t="s">
        <v>263</v>
      </c>
      <c r="G54" s="6">
        <v>42557</v>
      </c>
      <c r="H54" s="6">
        <v>42557</v>
      </c>
      <c r="I54" s="12">
        <v>0</v>
      </c>
      <c r="J54" s="7">
        <v>63344</v>
      </c>
      <c r="K54" s="7">
        <v>63344</v>
      </c>
      <c r="L54" s="20">
        <v>0</v>
      </c>
      <c r="M54" s="8">
        <v>76296</v>
      </c>
      <c r="N54" s="8">
        <v>76296</v>
      </c>
      <c r="O54" s="32">
        <v>0</v>
      </c>
      <c r="P54" s="9">
        <v>52648</v>
      </c>
      <c r="Q54" s="9">
        <v>52648</v>
      </c>
      <c r="R54" s="30">
        <v>0</v>
      </c>
      <c r="S54" s="10">
        <v>50575</v>
      </c>
      <c r="T54" s="10">
        <v>50575</v>
      </c>
      <c r="U54" s="29">
        <v>0</v>
      </c>
      <c r="V54" s="11">
        <v>26005</v>
      </c>
      <c r="W54" s="11">
        <v>26005</v>
      </c>
      <c r="X54" s="28">
        <v>0</v>
      </c>
      <c r="Y54" s="28">
        <v>18</v>
      </c>
      <c r="Z54" s="13">
        <f t="shared" si="0"/>
        <v>25969</v>
      </c>
      <c r="AA54" s="3"/>
    </row>
    <row r="55" spans="1:27" x14ac:dyDescent="0.25">
      <c r="A55" s="21">
        <v>52</v>
      </c>
      <c r="B55" s="16" t="s">
        <v>9</v>
      </c>
      <c r="C55" s="15" t="s">
        <v>63</v>
      </c>
      <c r="D55" s="15" t="s">
        <v>113</v>
      </c>
      <c r="E55" s="15" t="s">
        <v>196</v>
      </c>
      <c r="F55" s="15" t="s">
        <v>256</v>
      </c>
      <c r="G55" s="6">
        <v>34737</v>
      </c>
      <c r="H55" s="6">
        <v>34737</v>
      </c>
      <c r="I55" s="12">
        <v>0</v>
      </c>
      <c r="J55" s="7">
        <v>30810</v>
      </c>
      <c r="K55" s="7">
        <v>30810</v>
      </c>
      <c r="L55" s="20">
        <v>0</v>
      </c>
      <c r="M55" s="8">
        <v>21192</v>
      </c>
      <c r="N55" s="8">
        <v>21192</v>
      </c>
      <c r="O55" s="32">
        <v>0</v>
      </c>
      <c r="P55" s="9">
        <v>19317</v>
      </c>
      <c r="Q55" s="9">
        <v>18734</v>
      </c>
      <c r="R55" s="30">
        <v>583</v>
      </c>
      <c r="S55" s="10">
        <v>21199</v>
      </c>
      <c r="T55" s="10">
        <v>21046</v>
      </c>
      <c r="U55" s="29">
        <v>153</v>
      </c>
      <c r="V55" s="11">
        <v>13881</v>
      </c>
      <c r="W55" s="11">
        <v>13663</v>
      </c>
      <c r="X55" s="28">
        <v>218</v>
      </c>
      <c r="Y55" s="28">
        <v>114</v>
      </c>
      <c r="Z55" s="13">
        <f t="shared" si="0"/>
        <v>13653</v>
      </c>
      <c r="AA55" s="3"/>
    </row>
    <row r="56" spans="1:27" x14ac:dyDescent="0.25">
      <c r="A56" s="21">
        <v>53</v>
      </c>
      <c r="B56" s="16" t="s">
        <v>211</v>
      </c>
      <c r="C56" s="15" t="s">
        <v>62</v>
      </c>
      <c r="D56" s="15" t="s">
        <v>212</v>
      </c>
      <c r="E56" s="15" t="s">
        <v>197</v>
      </c>
      <c r="F56" s="15" t="s">
        <v>257</v>
      </c>
      <c r="G56" s="6">
        <v>22892</v>
      </c>
      <c r="H56" s="6">
        <v>21801</v>
      </c>
      <c r="I56" s="12">
        <v>1091</v>
      </c>
      <c r="J56" s="7">
        <v>30986</v>
      </c>
      <c r="K56" s="7">
        <v>28227</v>
      </c>
      <c r="L56" s="20">
        <v>2759</v>
      </c>
      <c r="M56" s="8">
        <v>27965</v>
      </c>
      <c r="N56" s="8">
        <v>24482</v>
      </c>
      <c r="O56" s="32">
        <v>3483</v>
      </c>
      <c r="P56" s="9">
        <v>59915</v>
      </c>
      <c r="Q56" s="9">
        <v>58496</v>
      </c>
      <c r="R56" s="30">
        <v>1542</v>
      </c>
      <c r="S56" s="10">
        <v>83620</v>
      </c>
      <c r="T56" s="10">
        <v>81438</v>
      </c>
      <c r="U56" s="29">
        <v>2182</v>
      </c>
      <c r="V56" s="11">
        <v>38261</v>
      </c>
      <c r="W56" s="11">
        <v>31681</v>
      </c>
      <c r="X56" s="28">
        <v>6580</v>
      </c>
      <c r="Y56" s="28">
        <v>960</v>
      </c>
      <c r="Z56" s="13">
        <f t="shared" si="0"/>
        <v>36341</v>
      </c>
      <c r="AA56" s="3"/>
    </row>
    <row r="57" spans="1:27" x14ac:dyDescent="0.25">
      <c r="A57" s="21">
        <v>54</v>
      </c>
      <c r="B57" s="16" t="s">
        <v>211</v>
      </c>
      <c r="C57" s="15" t="s">
        <v>32</v>
      </c>
      <c r="D57" s="15" t="s">
        <v>213</v>
      </c>
      <c r="E57" s="15" t="s">
        <v>198</v>
      </c>
      <c r="F57" s="15" t="s">
        <v>269</v>
      </c>
      <c r="G57" s="6">
        <v>137208</v>
      </c>
      <c r="H57" s="6">
        <v>137208</v>
      </c>
      <c r="I57" s="12">
        <v>0</v>
      </c>
      <c r="J57" s="7">
        <v>120563</v>
      </c>
      <c r="K57" s="7">
        <v>120563</v>
      </c>
      <c r="L57" s="20">
        <v>0</v>
      </c>
      <c r="M57" s="8">
        <v>108023</v>
      </c>
      <c r="N57" s="8">
        <v>108023</v>
      </c>
      <c r="O57" s="32">
        <v>0</v>
      </c>
      <c r="P57" s="9">
        <v>112484</v>
      </c>
      <c r="Q57" s="9">
        <v>108940</v>
      </c>
      <c r="R57" s="30">
        <v>3638</v>
      </c>
      <c r="S57" s="10">
        <v>109269</v>
      </c>
      <c r="T57" s="10">
        <v>102018</v>
      </c>
      <c r="U57" s="29">
        <v>7247</v>
      </c>
      <c r="V57" s="11">
        <v>52464</v>
      </c>
      <c r="W57" s="11">
        <v>45126</v>
      </c>
      <c r="X57" s="28">
        <v>7338</v>
      </c>
      <c r="Y57" s="28">
        <v>3966</v>
      </c>
      <c r="Z57" s="13">
        <f t="shared" si="0"/>
        <v>44532</v>
      </c>
      <c r="AA57" s="3"/>
    </row>
    <row r="58" spans="1:27" x14ac:dyDescent="0.25">
      <c r="A58" s="21">
        <v>55</v>
      </c>
      <c r="B58" s="16" t="s">
        <v>1</v>
      </c>
      <c r="C58" s="15" t="s">
        <v>34</v>
      </c>
      <c r="D58" s="15" t="s">
        <v>85</v>
      </c>
      <c r="E58" s="15" t="s">
        <v>199</v>
      </c>
      <c r="F58" s="15" t="s">
        <v>282</v>
      </c>
      <c r="G58" s="6">
        <v>126628</v>
      </c>
      <c r="H58" s="6">
        <v>126628</v>
      </c>
      <c r="I58" s="12">
        <v>0</v>
      </c>
      <c r="J58" s="7">
        <v>106192</v>
      </c>
      <c r="K58" s="7">
        <v>106192</v>
      </c>
      <c r="L58" s="20">
        <v>0</v>
      </c>
      <c r="M58" s="8">
        <v>71481</v>
      </c>
      <c r="N58" s="8">
        <v>71481</v>
      </c>
      <c r="O58" s="32">
        <v>0</v>
      </c>
      <c r="P58" s="9">
        <v>34021</v>
      </c>
      <c r="Q58" s="9">
        <v>34021</v>
      </c>
      <c r="R58" s="30">
        <v>0</v>
      </c>
      <c r="S58" s="10">
        <v>41390</v>
      </c>
      <c r="T58" s="10">
        <v>41390</v>
      </c>
      <c r="U58" s="29">
        <v>0</v>
      </c>
      <c r="V58" s="11">
        <v>9925</v>
      </c>
      <c r="W58" s="11">
        <v>9925</v>
      </c>
      <c r="X58" s="28">
        <v>0</v>
      </c>
      <c r="Y58" s="28">
        <v>33</v>
      </c>
      <c r="Z58" s="13">
        <f t="shared" si="0"/>
        <v>9859</v>
      </c>
      <c r="AA58" s="3"/>
    </row>
    <row r="59" spans="1:27" x14ac:dyDescent="0.25">
      <c r="A59" s="21">
        <v>56</v>
      </c>
      <c r="B59" s="16" t="s">
        <v>2</v>
      </c>
      <c r="C59" s="15" t="s">
        <v>17</v>
      </c>
      <c r="D59" s="15" t="s">
        <v>67</v>
      </c>
      <c r="E59" s="15" t="s">
        <v>200</v>
      </c>
      <c r="F59" s="15" t="s">
        <v>290</v>
      </c>
      <c r="G59" s="6">
        <v>172086</v>
      </c>
      <c r="H59" s="6">
        <v>172086</v>
      </c>
      <c r="I59" s="12">
        <v>0</v>
      </c>
      <c r="J59" s="7">
        <v>148615</v>
      </c>
      <c r="K59" s="7">
        <v>148615</v>
      </c>
      <c r="L59" s="20">
        <v>0</v>
      </c>
      <c r="M59" s="8">
        <v>140281</v>
      </c>
      <c r="N59" s="8">
        <v>140281</v>
      </c>
      <c r="O59" s="32">
        <v>0</v>
      </c>
      <c r="P59" s="9">
        <v>120138</v>
      </c>
      <c r="Q59" s="9">
        <v>120138</v>
      </c>
      <c r="R59" s="30">
        <v>0</v>
      </c>
      <c r="S59" s="10">
        <v>111311</v>
      </c>
      <c r="T59" s="10">
        <v>111311</v>
      </c>
      <c r="U59" s="29">
        <v>0</v>
      </c>
      <c r="V59" s="11">
        <v>60546</v>
      </c>
      <c r="W59" s="11">
        <v>60546</v>
      </c>
      <c r="X59" s="28">
        <v>0</v>
      </c>
      <c r="Y59" s="28">
        <v>39</v>
      </c>
      <c r="Z59" s="13">
        <f t="shared" si="0"/>
        <v>60468</v>
      </c>
      <c r="AA59" s="3"/>
    </row>
    <row r="60" spans="1:27" x14ac:dyDescent="0.25">
      <c r="A60" s="21">
        <v>57</v>
      </c>
      <c r="B60" s="16" t="s">
        <v>11</v>
      </c>
      <c r="C60" s="15" t="s">
        <v>16</v>
      </c>
      <c r="D60" s="15" t="s">
        <v>66</v>
      </c>
      <c r="E60" s="15" t="s">
        <v>201</v>
      </c>
      <c r="F60" s="15" t="s">
        <v>291</v>
      </c>
      <c r="G60" s="6">
        <v>105797</v>
      </c>
      <c r="H60" s="6">
        <v>105797</v>
      </c>
      <c r="I60" s="12">
        <v>0</v>
      </c>
      <c r="J60" s="7">
        <v>97251</v>
      </c>
      <c r="K60" s="7">
        <v>97251</v>
      </c>
      <c r="L60" s="20">
        <v>0</v>
      </c>
      <c r="M60" s="8">
        <v>73585</v>
      </c>
      <c r="N60" s="8">
        <v>73585</v>
      </c>
      <c r="O60" s="32">
        <v>0</v>
      </c>
      <c r="P60" s="9">
        <v>67770</v>
      </c>
      <c r="Q60" s="9">
        <v>67770</v>
      </c>
      <c r="R60" s="30">
        <v>0</v>
      </c>
      <c r="S60" s="10">
        <v>51732</v>
      </c>
      <c r="T60" s="10">
        <v>51732</v>
      </c>
      <c r="U60" s="29">
        <v>0</v>
      </c>
      <c r="V60" s="11">
        <v>32038</v>
      </c>
      <c r="W60" s="11">
        <v>32038</v>
      </c>
      <c r="X60" s="28">
        <v>0</v>
      </c>
      <c r="Y60" s="28">
        <v>4</v>
      </c>
      <c r="Z60" s="13">
        <f t="shared" si="0"/>
        <v>32030</v>
      </c>
      <c r="AA60" s="3"/>
    </row>
    <row r="61" spans="1:27" x14ac:dyDescent="0.25">
      <c r="A61" s="21">
        <v>58</v>
      </c>
      <c r="B61" s="16" t="s">
        <v>1</v>
      </c>
      <c r="C61" s="15" t="s">
        <v>15</v>
      </c>
      <c r="D61" s="15" t="s">
        <v>65</v>
      </c>
      <c r="E61" s="15" t="s">
        <v>138</v>
      </c>
      <c r="F61" s="15" t="s">
        <v>292</v>
      </c>
      <c r="G61" s="6">
        <v>190752</v>
      </c>
      <c r="H61" s="6">
        <v>190752</v>
      </c>
      <c r="I61" s="12">
        <v>0</v>
      </c>
      <c r="J61" s="7">
        <v>192188</v>
      </c>
      <c r="K61" s="7">
        <v>192188</v>
      </c>
      <c r="L61" s="20">
        <v>0</v>
      </c>
      <c r="M61" s="8">
        <v>148511</v>
      </c>
      <c r="N61" s="8">
        <v>148511</v>
      </c>
      <c r="O61" s="32">
        <v>0</v>
      </c>
      <c r="P61" s="9">
        <v>105964</v>
      </c>
      <c r="Q61" s="9">
        <v>105964</v>
      </c>
      <c r="R61" s="30">
        <v>0</v>
      </c>
      <c r="S61" s="10">
        <v>137153</v>
      </c>
      <c r="T61" s="10">
        <v>137153</v>
      </c>
      <c r="U61" s="29">
        <v>0</v>
      </c>
      <c r="V61" s="11">
        <v>67214</v>
      </c>
      <c r="W61" s="11">
        <v>67214</v>
      </c>
      <c r="X61" s="28">
        <v>0</v>
      </c>
      <c r="Y61" s="28">
        <v>19</v>
      </c>
      <c r="Z61" s="13">
        <f t="shared" si="0"/>
        <v>67176</v>
      </c>
      <c r="AA61" s="3"/>
    </row>
    <row r="62" spans="1:27" x14ac:dyDescent="0.25">
      <c r="A62" s="21">
        <v>59</v>
      </c>
      <c r="B62" s="16" t="s">
        <v>5</v>
      </c>
      <c r="C62" s="15" t="s">
        <v>21</v>
      </c>
      <c r="D62" s="15" t="s">
        <v>71</v>
      </c>
      <c r="E62" s="15" t="s">
        <v>202</v>
      </c>
      <c r="F62" s="15" t="s">
        <v>245</v>
      </c>
      <c r="G62" s="6">
        <v>272825</v>
      </c>
      <c r="H62" s="6">
        <v>272825</v>
      </c>
      <c r="I62" s="12">
        <v>0</v>
      </c>
      <c r="J62" s="7">
        <v>116192</v>
      </c>
      <c r="K62" s="7">
        <v>116192</v>
      </c>
      <c r="L62" s="20">
        <v>0</v>
      </c>
      <c r="M62" s="8">
        <v>139923</v>
      </c>
      <c r="N62" s="8">
        <v>139923</v>
      </c>
      <c r="O62" s="32">
        <v>0</v>
      </c>
      <c r="P62" s="9">
        <v>153401</v>
      </c>
      <c r="Q62" s="9">
        <v>153401</v>
      </c>
      <c r="R62" s="30">
        <v>0</v>
      </c>
      <c r="S62" s="10">
        <v>147566</v>
      </c>
      <c r="T62" s="10">
        <v>147566</v>
      </c>
      <c r="U62" s="29">
        <v>0</v>
      </c>
      <c r="V62" s="11">
        <v>71215</v>
      </c>
      <c r="W62" s="11">
        <v>71215</v>
      </c>
      <c r="X62" s="28">
        <v>0</v>
      </c>
      <c r="Y62" s="28">
        <v>104</v>
      </c>
      <c r="Z62" s="13">
        <f t="shared" si="0"/>
        <v>71007</v>
      </c>
      <c r="AA62" s="3"/>
    </row>
    <row r="63" spans="1:27" x14ac:dyDescent="0.25">
      <c r="A63" s="21">
        <v>60</v>
      </c>
      <c r="B63" s="16" t="s">
        <v>5</v>
      </c>
      <c r="C63" s="15" t="s">
        <v>20</v>
      </c>
      <c r="D63" s="15" t="s">
        <v>70</v>
      </c>
      <c r="E63" s="15" t="s">
        <v>202</v>
      </c>
      <c r="F63" s="15" t="s">
        <v>245</v>
      </c>
      <c r="G63" s="6">
        <v>688847</v>
      </c>
      <c r="H63" s="6">
        <v>688847</v>
      </c>
      <c r="I63" s="12">
        <v>0</v>
      </c>
      <c r="J63" s="7">
        <v>153589</v>
      </c>
      <c r="K63" s="7">
        <v>153589</v>
      </c>
      <c r="L63" s="20">
        <v>0</v>
      </c>
      <c r="M63" s="8">
        <v>147061</v>
      </c>
      <c r="N63" s="8">
        <v>147061</v>
      </c>
      <c r="O63" s="32">
        <v>0</v>
      </c>
      <c r="P63" s="9">
        <v>137234</v>
      </c>
      <c r="Q63" s="9">
        <v>137234</v>
      </c>
      <c r="R63" s="30">
        <v>0</v>
      </c>
      <c r="S63" s="10">
        <v>130396</v>
      </c>
      <c r="T63" s="10">
        <v>130396</v>
      </c>
      <c r="U63" s="29">
        <v>0</v>
      </c>
      <c r="V63" s="11">
        <v>58384</v>
      </c>
      <c r="W63" s="11">
        <v>58384</v>
      </c>
      <c r="X63" s="28">
        <v>0</v>
      </c>
      <c r="Y63" s="28">
        <v>0</v>
      </c>
      <c r="Z63" s="13">
        <f t="shared" si="0"/>
        <v>58384</v>
      </c>
      <c r="AA63" s="3"/>
    </row>
    <row r="64" spans="1:27" x14ac:dyDescent="0.25">
      <c r="A64" s="21">
        <v>61</v>
      </c>
      <c r="B64" s="16" t="s">
        <v>5</v>
      </c>
      <c r="C64" s="15" t="s">
        <v>22</v>
      </c>
      <c r="D64" s="15" t="s">
        <v>72</v>
      </c>
      <c r="E64" s="15" t="s">
        <v>203</v>
      </c>
      <c r="F64" s="15" t="s">
        <v>249</v>
      </c>
      <c r="G64" s="6">
        <v>254167</v>
      </c>
      <c r="H64" s="6">
        <v>254167</v>
      </c>
      <c r="I64" s="12">
        <v>0</v>
      </c>
      <c r="J64" s="7">
        <v>151984</v>
      </c>
      <c r="K64" s="7">
        <v>151984</v>
      </c>
      <c r="L64" s="20">
        <v>0</v>
      </c>
      <c r="M64" s="8">
        <v>166069</v>
      </c>
      <c r="N64" s="8">
        <v>166069</v>
      </c>
      <c r="O64" s="32">
        <v>0</v>
      </c>
      <c r="P64" s="9">
        <v>151023</v>
      </c>
      <c r="Q64" s="9">
        <v>151023</v>
      </c>
      <c r="R64" s="30">
        <v>0</v>
      </c>
      <c r="S64" s="10">
        <v>113845</v>
      </c>
      <c r="T64" s="10">
        <v>113845</v>
      </c>
      <c r="U64" s="29">
        <v>0</v>
      </c>
      <c r="V64" s="11">
        <v>61363</v>
      </c>
      <c r="W64" s="11">
        <v>61363</v>
      </c>
      <c r="X64" s="28">
        <v>0</v>
      </c>
      <c r="Y64" s="28">
        <v>26</v>
      </c>
      <c r="Z64" s="13">
        <f t="shared" si="0"/>
        <v>61311</v>
      </c>
      <c r="AA64" s="3"/>
    </row>
    <row r="65" spans="1:27" x14ac:dyDescent="0.25">
      <c r="A65" s="21">
        <v>62</v>
      </c>
      <c r="B65" s="16" t="s">
        <v>3</v>
      </c>
      <c r="C65" s="15" t="s">
        <v>136</v>
      </c>
      <c r="D65" s="15" t="s">
        <v>116</v>
      </c>
      <c r="E65" s="15" t="s">
        <v>180</v>
      </c>
      <c r="F65" s="15" t="s">
        <v>277</v>
      </c>
      <c r="G65" s="12">
        <v>6820</v>
      </c>
      <c r="H65" s="12">
        <v>1074</v>
      </c>
      <c r="I65" s="12">
        <v>5746</v>
      </c>
      <c r="J65" s="20">
        <v>10633</v>
      </c>
      <c r="K65" s="20">
        <v>2010</v>
      </c>
      <c r="L65" s="20">
        <v>8623</v>
      </c>
      <c r="M65" s="8">
        <v>6892</v>
      </c>
      <c r="N65" s="8">
        <v>1048</v>
      </c>
      <c r="O65" s="32">
        <v>5844</v>
      </c>
      <c r="P65" s="9">
        <v>3257</v>
      </c>
      <c r="Q65" s="9">
        <v>867</v>
      </c>
      <c r="R65" s="30">
        <v>2390</v>
      </c>
      <c r="S65" s="10">
        <v>4918</v>
      </c>
      <c r="T65" s="10">
        <v>2186</v>
      </c>
      <c r="U65" s="29">
        <v>2732</v>
      </c>
      <c r="V65" s="11">
        <v>2917</v>
      </c>
      <c r="W65" s="11">
        <v>1741</v>
      </c>
      <c r="X65" s="28">
        <v>1176</v>
      </c>
      <c r="Y65" s="28">
        <v>449</v>
      </c>
      <c r="Z65" s="13">
        <f t="shared" si="0"/>
        <v>2019</v>
      </c>
      <c r="AA65" s="3"/>
    </row>
    <row r="66" spans="1:27" x14ac:dyDescent="0.25">
      <c r="A66" s="21">
        <v>63</v>
      </c>
      <c r="B66" s="16" t="s">
        <v>204</v>
      </c>
      <c r="C66" s="15" t="s">
        <v>137</v>
      </c>
      <c r="D66" s="15" t="s">
        <v>205</v>
      </c>
      <c r="E66" s="15" t="s">
        <v>206</v>
      </c>
      <c r="F66" s="15" t="s">
        <v>278</v>
      </c>
      <c r="G66" s="6"/>
      <c r="H66" s="6"/>
      <c r="I66" s="12"/>
      <c r="J66" s="7"/>
      <c r="K66" s="7"/>
      <c r="L66" s="20"/>
      <c r="M66" s="8"/>
      <c r="N66" s="8"/>
      <c r="O66" s="32"/>
      <c r="P66" s="9">
        <v>3914</v>
      </c>
      <c r="Q66" s="9">
        <v>3443</v>
      </c>
      <c r="R66" s="30">
        <v>471</v>
      </c>
      <c r="S66" s="10">
        <v>12662</v>
      </c>
      <c r="T66" s="10">
        <v>7673</v>
      </c>
      <c r="U66" s="29">
        <v>4989</v>
      </c>
      <c r="V66" s="11">
        <v>3891</v>
      </c>
      <c r="W66" s="11">
        <v>1877</v>
      </c>
      <c r="X66" s="28">
        <v>2014</v>
      </c>
      <c r="Y66" s="28">
        <v>0</v>
      </c>
      <c r="Z66" s="13">
        <f t="shared" si="0"/>
        <v>3891</v>
      </c>
      <c r="AA66" s="3"/>
    </row>
    <row r="67" spans="1:27" x14ac:dyDescent="0.25">
      <c r="A67" s="21">
        <v>65</v>
      </c>
      <c r="B67" s="16" t="s">
        <v>5</v>
      </c>
      <c r="C67" s="15" t="s">
        <v>54</v>
      </c>
      <c r="D67" s="15" t="s">
        <v>106</v>
      </c>
      <c r="E67" s="15" t="s">
        <v>207</v>
      </c>
      <c r="F67" s="15" t="s">
        <v>279</v>
      </c>
      <c r="G67" s="6">
        <v>74488</v>
      </c>
      <c r="H67" s="6">
        <v>74488</v>
      </c>
      <c r="I67" s="12">
        <v>0</v>
      </c>
      <c r="J67" s="7">
        <v>95548</v>
      </c>
      <c r="K67" s="7">
        <v>95548</v>
      </c>
      <c r="L67" s="20">
        <v>0</v>
      </c>
      <c r="M67" s="8">
        <v>101380</v>
      </c>
      <c r="N67" s="8">
        <v>101380</v>
      </c>
      <c r="O67" s="32">
        <v>0</v>
      </c>
      <c r="P67" s="9">
        <v>80849</v>
      </c>
      <c r="Q67" s="9">
        <v>80849</v>
      </c>
      <c r="R67" s="30">
        <v>0</v>
      </c>
      <c r="S67" s="10">
        <v>84268</v>
      </c>
      <c r="T67" s="10">
        <v>84268</v>
      </c>
      <c r="U67" s="29">
        <v>0</v>
      </c>
      <c r="V67" s="11">
        <v>38934</v>
      </c>
      <c r="W67" s="11">
        <v>38934</v>
      </c>
      <c r="X67" s="28">
        <v>0</v>
      </c>
      <c r="Y67" s="28">
        <v>0</v>
      </c>
      <c r="Z67" s="13">
        <f t="shared" si="0"/>
        <v>38934</v>
      </c>
      <c r="AA67" s="3"/>
    </row>
    <row r="68" spans="1:27" x14ac:dyDescent="0.25">
      <c r="A68" s="21">
        <v>66</v>
      </c>
      <c r="B68" s="16" t="s">
        <v>5</v>
      </c>
      <c r="C68" s="15" t="s">
        <v>23</v>
      </c>
      <c r="D68" s="15" t="s">
        <v>73</v>
      </c>
      <c r="E68" s="15" t="s">
        <v>202</v>
      </c>
      <c r="F68" s="15" t="s">
        <v>244</v>
      </c>
      <c r="G68" s="6">
        <v>202709</v>
      </c>
      <c r="H68" s="6">
        <v>202709</v>
      </c>
      <c r="I68" s="12">
        <v>0</v>
      </c>
      <c r="J68" s="7">
        <v>66439</v>
      </c>
      <c r="K68" s="7">
        <v>66439</v>
      </c>
      <c r="L68" s="20">
        <v>0</v>
      </c>
      <c r="M68" s="8">
        <v>78847</v>
      </c>
      <c r="N68" s="8">
        <v>78847</v>
      </c>
      <c r="O68" s="32">
        <v>0</v>
      </c>
      <c r="P68" s="9">
        <v>88725</v>
      </c>
      <c r="Q68" s="9">
        <v>88725</v>
      </c>
      <c r="R68" s="30">
        <v>0</v>
      </c>
      <c r="S68" s="10">
        <v>90783</v>
      </c>
      <c r="T68" s="10">
        <v>90783</v>
      </c>
      <c r="U68" s="29">
        <v>0</v>
      </c>
      <c r="V68" s="11">
        <v>39582</v>
      </c>
      <c r="W68" s="11">
        <v>39582</v>
      </c>
      <c r="X68" s="28">
        <v>0</v>
      </c>
      <c r="Y68" s="28">
        <v>0</v>
      </c>
      <c r="Z68" s="13">
        <f t="shared" si="0"/>
        <v>39582</v>
      </c>
      <c r="AA68" s="3"/>
    </row>
    <row r="69" spans="1:27" x14ac:dyDescent="0.25">
      <c r="A69" s="21">
        <v>67</v>
      </c>
      <c r="B69" s="16" t="s">
        <v>5</v>
      </c>
      <c r="C69" s="15" t="s">
        <v>29</v>
      </c>
      <c r="D69" s="15" t="s">
        <v>80</v>
      </c>
      <c r="E69" s="15" t="s">
        <v>208</v>
      </c>
      <c r="F69" s="15" t="s">
        <v>236</v>
      </c>
      <c r="G69" s="6">
        <v>143611</v>
      </c>
      <c r="H69" s="6">
        <v>143611</v>
      </c>
      <c r="I69" s="12">
        <v>0</v>
      </c>
      <c r="J69" s="7">
        <v>54740</v>
      </c>
      <c r="K69" s="7">
        <v>54740</v>
      </c>
      <c r="L69" s="20">
        <v>0</v>
      </c>
      <c r="M69" s="8">
        <v>85260</v>
      </c>
      <c r="N69" s="8">
        <v>85260</v>
      </c>
      <c r="O69" s="32">
        <v>0</v>
      </c>
      <c r="P69" s="9">
        <v>76621</v>
      </c>
      <c r="Q69" s="9">
        <v>76621</v>
      </c>
      <c r="R69" s="30">
        <v>0</v>
      </c>
      <c r="S69" s="10">
        <v>16564</v>
      </c>
      <c r="T69" s="10">
        <v>16564</v>
      </c>
      <c r="U69" s="29">
        <v>0</v>
      </c>
      <c r="V69" s="11">
        <v>12420</v>
      </c>
      <c r="W69" s="11">
        <v>12420</v>
      </c>
      <c r="X69" s="28">
        <v>0</v>
      </c>
      <c r="Y69" s="28">
        <v>0</v>
      </c>
      <c r="Z69" s="13">
        <f t="shared" ref="Z69" si="1">V69 - (Y69*2)</f>
        <v>12420</v>
      </c>
      <c r="AA69" s="3"/>
    </row>
    <row r="70" spans="1:27" s="22" customFormat="1" x14ac:dyDescent="0.25">
      <c r="A70" s="26"/>
      <c r="B70" s="26"/>
      <c r="C70" s="26"/>
      <c r="D70" s="26"/>
      <c r="E70" s="26"/>
      <c r="F70" s="26"/>
      <c r="G70" s="26">
        <f t="shared" ref="G70:X70" si="2">SUM(G4:G69)</f>
        <v>6476531</v>
      </c>
      <c r="H70" s="26">
        <f t="shared" si="2"/>
        <v>6389900</v>
      </c>
      <c r="I70" s="26">
        <f t="shared" si="2"/>
        <v>86631</v>
      </c>
      <c r="J70" s="26">
        <f t="shared" si="2"/>
        <v>4136323</v>
      </c>
      <c r="K70" s="26">
        <f t="shared" si="2"/>
        <v>3962321</v>
      </c>
      <c r="L70" s="26">
        <f t="shared" si="2"/>
        <v>174002</v>
      </c>
      <c r="M70" s="26">
        <f t="shared" si="2"/>
        <v>4002758</v>
      </c>
      <c r="N70" s="26">
        <f t="shared" si="2"/>
        <v>3838486</v>
      </c>
      <c r="O70" s="26">
        <f t="shared" si="2"/>
        <v>165274</v>
      </c>
      <c r="P70" s="26">
        <f t="shared" si="2"/>
        <v>3861891</v>
      </c>
      <c r="Q70" s="26">
        <f t="shared" si="2"/>
        <v>3667379</v>
      </c>
      <c r="R70" s="26">
        <f t="shared" si="2"/>
        <v>194952</v>
      </c>
      <c r="S70" s="26">
        <f t="shared" si="2"/>
        <v>3687269</v>
      </c>
      <c r="T70" s="26">
        <f t="shared" si="2"/>
        <v>3473781</v>
      </c>
      <c r="U70" s="26">
        <f t="shared" si="2"/>
        <v>213484</v>
      </c>
      <c r="V70" s="26">
        <f t="shared" si="2"/>
        <v>1868114</v>
      </c>
      <c r="W70" s="26">
        <f t="shared" si="2"/>
        <v>1743669</v>
      </c>
      <c r="X70" s="26">
        <f t="shared" si="2"/>
        <v>124445</v>
      </c>
      <c r="Y70" s="26">
        <f>SUM(Y4:Y69)</f>
        <v>15117</v>
      </c>
      <c r="Z70" s="26">
        <f>SUM(Z4:Z69)</f>
        <v>1837880</v>
      </c>
      <c r="AA70" s="26"/>
    </row>
    <row r="71" spans="1:27" x14ac:dyDescent="0.25">
      <c r="K71" s="1"/>
    </row>
    <row r="72" spans="1:27" x14ac:dyDescent="0.25">
      <c r="B72" s="39" t="s">
        <v>217</v>
      </c>
      <c r="C72" s="40"/>
      <c r="D72" s="40"/>
      <c r="E72" s="40"/>
      <c r="F72" s="27"/>
    </row>
    <row r="73" spans="1:27" x14ac:dyDescent="0.25">
      <c r="B73" s="40"/>
      <c r="C73" s="40"/>
      <c r="D73" s="40"/>
      <c r="E73" s="40"/>
      <c r="F73" s="27"/>
      <c r="Q73">
        <f>3700000*0.005</f>
        <v>18500</v>
      </c>
      <c r="S73">
        <f>2800000*0.005</f>
        <v>14000</v>
      </c>
    </row>
    <row r="74" spans="1:27" x14ac:dyDescent="0.25">
      <c r="Q74">
        <f>400000*0.05</f>
        <v>20000</v>
      </c>
      <c r="S74">
        <f>300000*0.05</f>
        <v>15000</v>
      </c>
    </row>
    <row r="75" spans="1:27" x14ac:dyDescent="0.25">
      <c r="B75" s="23" t="s">
        <v>224</v>
      </c>
      <c r="C75" s="22"/>
      <c r="Q75">
        <f>SUM(Q73:Q74)</f>
        <v>38500</v>
      </c>
      <c r="S75">
        <f>142500*0.2</f>
        <v>28500</v>
      </c>
    </row>
    <row r="76" spans="1:27" x14ac:dyDescent="0.25">
      <c r="B76" s="22"/>
      <c r="C76" s="22"/>
      <c r="S76">
        <f>SUM(S73:S75)</f>
        <v>57500</v>
      </c>
    </row>
    <row r="77" spans="1:27" x14ac:dyDescent="0.25">
      <c r="A77" s="22">
        <v>1</v>
      </c>
      <c r="B77" s="22" t="s">
        <v>214</v>
      </c>
      <c r="C77" s="22" t="s">
        <v>232</v>
      </c>
    </row>
    <row r="78" spans="1:27" x14ac:dyDescent="0.25">
      <c r="A78" s="22">
        <v>2</v>
      </c>
      <c r="B78" s="22" t="s">
        <v>215</v>
      </c>
      <c r="C78" s="22" t="s">
        <v>225</v>
      </c>
    </row>
    <row r="79" spans="1:27" x14ac:dyDescent="0.25">
      <c r="A79" s="22">
        <v>3</v>
      </c>
      <c r="B79" s="22" t="s">
        <v>176</v>
      </c>
      <c r="C79" s="22" t="s">
        <v>226</v>
      </c>
    </row>
    <row r="80" spans="1:27" x14ac:dyDescent="0.25">
      <c r="A80" s="22">
        <v>4</v>
      </c>
      <c r="B80" s="22" t="s">
        <v>216</v>
      </c>
      <c r="C80" s="22" t="s">
        <v>227</v>
      </c>
    </row>
    <row r="81" spans="1:3" x14ac:dyDescent="0.25">
      <c r="A81" s="22">
        <v>5</v>
      </c>
      <c r="B81" s="22" t="s">
        <v>216</v>
      </c>
      <c r="C81" s="22" t="s">
        <v>228</v>
      </c>
    </row>
    <row r="82" spans="1:3" x14ac:dyDescent="0.25">
      <c r="A82" s="22">
        <v>6</v>
      </c>
      <c r="B82" s="22" t="s">
        <v>216</v>
      </c>
      <c r="C82" s="22" t="s">
        <v>229</v>
      </c>
    </row>
    <row r="83" spans="1:3" x14ac:dyDescent="0.25">
      <c r="A83" s="22">
        <v>7</v>
      </c>
      <c r="B83" s="22" t="s">
        <v>204</v>
      </c>
      <c r="C83" s="22" t="s">
        <v>230</v>
      </c>
    </row>
  </sheetData>
  <sortState ref="B3:J67">
    <sortCondition ref="C3:C67"/>
  </sortState>
  <mergeCells count="2">
    <mergeCell ref="B72:E73"/>
    <mergeCell ref="B1:X1"/>
  </mergeCells>
  <pageMargins left="0.25" right="0.25" top="0.75" bottom="0.75" header="0.3" footer="0.3"/>
  <pageSetup paperSize="8" scale="78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Contatori anni 2010-2015</vt:lpstr>
    </vt:vector>
  </TitlesOfParts>
  <Company>Ricoh Europe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Andreini</dc:creator>
  <cp:lastModifiedBy>Luca</cp:lastModifiedBy>
  <cp:lastPrinted>2015-10-02T12:56:10Z</cp:lastPrinted>
  <dcterms:created xsi:type="dcterms:W3CDTF">2015-06-16T08:05:03Z</dcterms:created>
  <dcterms:modified xsi:type="dcterms:W3CDTF">2016-04-27T07:34:29Z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 Saved">
    <vt:lpwstr>19 giu 2015 13:49:41</vt:lpwstr>
  </property>
  <property fmtid="{D5CDD505-2E9C-101B-9397-08002B2CF9AE}" pid="3" name="Last Saved By">
    <vt:lpwstr>Luca.Andreini</vt:lpwstr>
  </property>
</Properties>
</file>